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6. Ovi\Penyusunan Anggaran\2026\04\3. Alokasi Anggaran\Koordinasi Pagu Anggaran DIPA 04 T.A. 2026\"/>
    </mc:Choice>
  </mc:AlternateContent>
  <bookViews>
    <workbookView xWindow="0" yWindow="0" windowWidth="28800" windowHeight="11715"/>
  </bookViews>
  <sheets>
    <sheet name="PTA Surabaya" sheetId="2" r:id="rId1"/>
  </sheets>
  <definedNames>
    <definedName name="_xlnm.Print_Area" localSheetId="0">'PTA Surabaya'!$A$1:$AA$50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8" i="2" l="1"/>
  <c r="W48" i="2"/>
  <c r="V48" i="2"/>
  <c r="U48" i="2"/>
  <c r="T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Y47" i="2"/>
  <c r="R47" i="2"/>
  <c r="Z47" i="2" s="1"/>
  <c r="Z46" i="2"/>
  <c r="Y46" i="2"/>
  <c r="Z45" i="2"/>
  <c r="Y45" i="2"/>
  <c r="Z44" i="2"/>
  <c r="Y44" i="2"/>
  <c r="Z43" i="2"/>
  <c r="Y43" i="2"/>
  <c r="Z42" i="2"/>
  <c r="Y42" i="2"/>
  <c r="Z41" i="2"/>
  <c r="Y41" i="2"/>
  <c r="Z40" i="2"/>
  <c r="Y40" i="2"/>
  <c r="Z39" i="2"/>
  <c r="Y39" i="2"/>
  <c r="Z38" i="2"/>
  <c r="Y38" i="2"/>
  <c r="Z37" i="2"/>
  <c r="Y37" i="2"/>
  <c r="Z36" i="2"/>
  <c r="Y36" i="2"/>
  <c r="Z35" i="2"/>
  <c r="Y35" i="2"/>
  <c r="Z34" i="2"/>
  <c r="Y34" i="2"/>
  <c r="Z33" i="2"/>
  <c r="Y33" i="2"/>
  <c r="Z32" i="2"/>
  <c r="Y32" i="2"/>
  <c r="Z31" i="2"/>
  <c r="Y31" i="2"/>
  <c r="S31" i="2"/>
  <c r="Z30" i="2"/>
  <c r="Y30" i="2"/>
  <c r="Z29" i="2"/>
  <c r="Y29" i="2"/>
  <c r="Z28" i="2"/>
  <c r="Y28" i="2"/>
  <c r="Z27" i="2"/>
  <c r="Y27" i="2"/>
  <c r="Z26" i="2"/>
  <c r="Y26" i="2"/>
  <c r="Z25" i="2"/>
  <c r="Y25" i="2"/>
  <c r="Z24" i="2"/>
  <c r="Y24" i="2"/>
  <c r="Z23" i="2"/>
  <c r="Y23" i="2"/>
  <c r="Z22" i="2"/>
  <c r="Y22" i="2"/>
  <c r="Z21" i="2"/>
  <c r="Y21" i="2"/>
  <c r="Z20" i="2"/>
  <c r="Y20" i="2"/>
  <c r="Z19" i="2"/>
  <c r="S19" i="2"/>
  <c r="Y19" i="2" s="1"/>
  <c r="Z18" i="2"/>
  <c r="Y18" i="2"/>
  <c r="Z17" i="2"/>
  <c r="Y17" i="2"/>
  <c r="Z16" i="2"/>
  <c r="Y16" i="2"/>
  <c r="Z15" i="2"/>
  <c r="Y15" i="2"/>
  <c r="Z14" i="2"/>
  <c r="Y14" i="2"/>
  <c r="Z13" i="2"/>
  <c r="Y13" i="2"/>
  <c r="Z12" i="2"/>
  <c r="Y12" i="2"/>
  <c r="Z11" i="2"/>
  <c r="Y11" i="2"/>
  <c r="Z10" i="2"/>
  <c r="Y10" i="2"/>
  <c r="Y48" i="2" l="1"/>
  <c r="Z48" i="2"/>
  <c r="R48" i="2"/>
  <c r="S48" i="2"/>
</calcChain>
</file>

<file path=xl/sharedStrings.xml><?xml version="1.0" encoding="utf-8"?>
<sst xmlns="http://schemas.openxmlformats.org/spreadsheetml/2006/main" count="127" uniqueCount="76">
  <si>
    <t>PAGU ANGGARAN</t>
  </si>
  <si>
    <t>PROGRAM PENEGAKAN DAN PELAYANAN HUKUM</t>
  </si>
  <si>
    <t>UNIT ESELON I DIREKTORAT JENDERAL BADAN PERADILAN AGAMA MAHKAMAH AGUNG RI</t>
  </si>
  <si>
    <t xml:space="preserve"> TAHUN ANGGARAN 2026</t>
  </si>
  <si>
    <t xml:space="preserve"> </t>
  </si>
  <si>
    <t>KODE SATKER</t>
  </si>
  <si>
    <t>SATKER</t>
  </si>
  <si>
    <t>DUKUNGAN ADMINISTRASI PERKARA</t>
  </si>
  <si>
    <t>KOORDINASI PERCEPATAN PENYELESAIAN PERKARA DI LINGKUNGAN PERADILAN AGAMA</t>
  </si>
  <si>
    <t>PERKARA YG DISELESAIKAN MELALUI PEMBEBASAN BIAYA PERKARA</t>
  </si>
  <si>
    <t>PERKARA YG DISELESAIKAN MELALUI SIDANG DI LUAR GEDUNG PENGADILAN</t>
  </si>
  <si>
    <t>PEMBERIAN IDENTITAS HUKUM MELALUI LAYANAN SIDANG TERPADU</t>
  </si>
  <si>
    <t>LAYANAN POS BANTUAN HUKUM</t>
  </si>
  <si>
    <t>LAYANAN MEDIATOR EKSTERNAL DI PENGADILAN</t>
  </si>
  <si>
    <t>PERKARA YANG DISELESAIKAN MELALUI SIDANG ITSBAT NIKAH DI LUAR NEGERI</t>
  </si>
  <si>
    <t>PERKARA JINAYAH PERADILAN AGAMA YG DISELESAIKAN</t>
  </si>
  <si>
    <t xml:space="preserve">J U M L A H  </t>
  </si>
  <si>
    <t>KETERANGAN</t>
  </si>
  <si>
    <t>KOORDINASI DAN PEMANTAUAN LAYANAN PENGADILAN (PTA)</t>
  </si>
  <si>
    <t>KOORDINASI, PEMBINAAN DAN PENGAWASAN LAYANAN PERADILAN (PTA)</t>
  </si>
  <si>
    <t>PELAKSANAAN KOORDINASI PERCEPATAN PENYELESAIAN PERKARA (PTA)</t>
  </si>
  <si>
    <t>PEMBEBASAN BIAYA PERKARA</t>
  </si>
  <si>
    <t>SIDANG DI LUAR GEDUNG PENGADILAN</t>
  </si>
  <si>
    <t xml:space="preserve">LAYANAN SIDANG TERPADU </t>
  </si>
  <si>
    <t>POS BANTUAN HUKUM</t>
  </si>
  <si>
    <t>MEDIASI EKSTERNAL</t>
  </si>
  <si>
    <t>LAYANAN SIDANG ITSBAT NIKAH WNI DI LUAR NEGERI</t>
  </si>
  <si>
    <t>PENYELESAIAN PERKARA JINAYAT</t>
  </si>
  <si>
    <t>KINERJA    (KEGIATAN)</t>
  </si>
  <si>
    <t>ANGGARAN</t>
  </si>
  <si>
    <t>ANGGARAN (PNBP)</t>
  </si>
  <si>
    <t>KINERJA (PERKARA)</t>
  </si>
  <si>
    <t>KINERJA (ORANG)</t>
  </si>
  <si>
    <t>KINERJA 
(ORANG)</t>
  </si>
  <si>
    <t xml:space="preserve">KINERJA </t>
  </si>
  <si>
    <t>JUMLAH</t>
  </si>
  <si>
    <t xml:space="preserve">ANGGARAN </t>
  </si>
  <si>
    <t>05</t>
  </si>
  <si>
    <t>PTA SURABAYA</t>
  </si>
  <si>
    <t>PA BANGIL</t>
  </si>
  <si>
    <t>PA BANGKALAN</t>
  </si>
  <si>
    <t>PA BANYUWANGI</t>
  </si>
  <si>
    <t>PA BAWEAN</t>
  </si>
  <si>
    <t>PA BLITAR</t>
  </si>
  <si>
    <t>PA BOJONEGORO</t>
  </si>
  <si>
    <t>PA BONDOWOSO</t>
  </si>
  <si>
    <t>PA GRESIK</t>
  </si>
  <si>
    <t>PA JEMBER</t>
  </si>
  <si>
    <t>PA JOMBANG</t>
  </si>
  <si>
    <t>PA KABUPATEN KEDIRI</t>
  </si>
  <si>
    <t>PA KABUPATEN MADIUN</t>
  </si>
  <si>
    <t>PA KANGEAN</t>
  </si>
  <si>
    <t>PA KEDIRI</t>
  </si>
  <si>
    <t>PA KRAKSAAN</t>
  </si>
  <si>
    <t>PA LAMONGAN</t>
  </si>
  <si>
    <t>PA LUMAJANG</t>
  </si>
  <si>
    <t>PA MADIUN</t>
  </si>
  <si>
    <t>PA MAGETAN</t>
  </si>
  <si>
    <t>PA MALANG</t>
  </si>
  <si>
    <t>PA KAB. MALANG</t>
  </si>
  <si>
    <t>PA MOJOKERTO</t>
  </si>
  <si>
    <t>PA NGANJUK</t>
  </si>
  <si>
    <t>PA NGAWI</t>
  </si>
  <si>
    <t>PA PACITAN</t>
  </si>
  <si>
    <t>PA PAMEKASAN</t>
  </si>
  <si>
    <t>PA PASURUAN</t>
  </si>
  <si>
    <t>PA PONOROGO</t>
  </si>
  <si>
    <t>PA PROBOLINGGO</t>
  </si>
  <si>
    <t>PA SAMPANG</t>
  </si>
  <si>
    <t>PA SIDOARJO</t>
  </si>
  <si>
    <t>PA SITUBONDO</t>
  </si>
  <si>
    <t>PA SUMENEP</t>
  </si>
  <si>
    <t>PA SURABAYA</t>
  </si>
  <si>
    <t>PA TRENGGALEK</t>
  </si>
  <si>
    <t>PA TUBAN</t>
  </si>
  <si>
    <t>PA TULUNGAGUNG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</si>
</sst>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\-_);_(@_)"/>
  </numFmts>
  <fonts count="11">
    <font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Aptos Narrow"/>
      <family val="2"/>
      <charset val="1"/>
      <scheme val="minor"/>
    </font>
    <font>
      <b/>
      <sz val="10"/>
      <name val="Aptos Narrow"/>
      <family val="2"/>
      <scheme val="minor"/>
    </font>
    <font>
      <sz val="10"/>
      <name val="Times New Roman"/>
      <family val="1"/>
    </font>
    <font>
      <sz val="10"/>
      <name val="Aptos Narrow"/>
      <family val="2"/>
      <scheme val="minor"/>
    </font>
    <font>
      <sz val="10"/>
      <name val="&quot;Times New Roman&quot;"/>
    </font>
  </fonts>
  <fills count="15">
    <fill>
      <patternFill patternType="none"/>
    </fill>
    <fill>
      <patternFill patternType="gray125"/>
    </fill>
    <fill>
      <patternFill patternType="solid">
        <fgColor rgb="FFDDFFFF"/>
        <bgColor rgb="FFDDFFFF"/>
      </patternFill>
    </fill>
    <fill>
      <patternFill patternType="solid">
        <fgColor rgb="FFFEF2CB"/>
        <bgColor rgb="FFFEF2CB"/>
      </patternFill>
    </fill>
    <fill>
      <patternFill patternType="solid">
        <fgColor rgb="FFB4C6E7"/>
        <bgColor rgb="FFB4C6E7"/>
      </patternFill>
    </fill>
    <fill>
      <patternFill patternType="solid">
        <fgColor rgb="FFECECEC"/>
        <bgColor rgb="FFECECEC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D6DCE4"/>
        <bgColor rgb="FFD6DCE4"/>
      </patternFill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rgb="FFD6C9BE"/>
        <bgColor rgb="FFD6C9BE"/>
      </patternFill>
    </fill>
    <fill>
      <patternFill patternType="solid">
        <fgColor rgb="FFF5FBD5"/>
        <bgColor rgb="FFF5FBD5"/>
      </patternFill>
    </fill>
    <fill>
      <patternFill patternType="solid">
        <fgColor rgb="FFC55A11"/>
        <bgColor rgb="FFC55A11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7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3" fillId="0" borderId="0" xfId="1" applyFont="1"/>
    <xf numFmtId="166" fontId="3" fillId="0" borderId="0" xfId="1" applyNumberFormat="1" applyFont="1"/>
    <xf numFmtId="0" fontId="3" fillId="0" borderId="0" xfId="1" applyFont="1" applyAlignment="1">
      <alignment horizontal="right"/>
    </xf>
    <xf numFmtId="166" fontId="3" fillId="3" borderId="15" xfId="1" applyNumberFormat="1" applyFont="1" applyFill="1" applyBorder="1" applyAlignment="1">
      <alignment horizontal="center" vertical="center" wrapText="1"/>
    </xf>
    <xf numFmtId="166" fontId="3" fillId="3" borderId="15" xfId="1" applyNumberFormat="1" applyFont="1" applyFill="1" applyBorder="1" applyAlignment="1">
      <alignment horizontal="center" vertical="center"/>
    </xf>
    <xf numFmtId="166" fontId="3" fillId="3" borderId="16" xfId="1" applyNumberFormat="1" applyFont="1" applyFill="1" applyBorder="1" applyAlignment="1">
      <alignment horizontal="center" vertical="center" wrapText="1"/>
    </xf>
    <xf numFmtId="166" fontId="3" fillId="4" borderId="15" xfId="1" applyNumberFormat="1" applyFont="1" applyFill="1" applyBorder="1" applyAlignment="1">
      <alignment horizontal="center" vertical="center" wrapText="1"/>
    </xf>
    <xf numFmtId="166" fontId="3" fillId="4" borderId="15" xfId="1" applyNumberFormat="1" applyFont="1" applyFill="1" applyBorder="1" applyAlignment="1">
      <alignment horizontal="center" vertical="center"/>
    </xf>
    <xf numFmtId="166" fontId="3" fillId="5" borderId="17" xfId="1" applyNumberFormat="1" applyFont="1" applyFill="1" applyBorder="1" applyAlignment="1">
      <alignment horizontal="center" vertical="center" wrapText="1"/>
    </xf>
    <xf numFmtId="166" fontId="3" fillId="5" borderId="15" xfId="1" applyNumberFormat="1" applyFont="1" applyFill="1" applyBorder="1" applyAlignment="1">
      <alignment horizontal="center" vertical="center"/>
    </xf>
    <xf numFmtId="166" fontId="3" fillId="6" borderId="15" xfId="1" applyNumberFormat="1" applyFont="1" applyFill="1" applyBorder="1" applyAlignment="1">
      <alignment horizontal="center" vertical="center" wrapText="1"/>
    </xf>
    <xf numFmtId="166" fontId="3" fillId="6" borderId="15" xfId="1" applyNumberFormat="1" applyFont="1" applyFill="1" applyBorder="1" applyAlignment="1">
      <alignment horizontal="center" vertical="center"/>
    </xf>
    <xf numFmtId="166" fontId="3" fillId="7" borderId="15" xfId="1" applyNumberFormat="1" applyFont="1" applyFill="1" applyBorder="1" applyAlignment="1">
      <alignment horizontal="center" vertical="center" wrapText="1"/>
    </xf>
    <xf numFmtId="166" fontId="3" fillId="7" borderId="15" xfId="1" applyNumberFormat="1" applyFont="1" applyFill="1" applyBorder="1" applyAlignment="1">
      <alignment horizontal="center" vertical="center"/>
    </xf>
    <xf numFmtId="166" fontId="3" fillId="8" borderId="15" xfId="1" applyNumberFormat="1" applyFont="1" applyFill="1" applyBorder="1" applyAlignment="1">
      <alignment horizontal="center" vertical="center" wrapText="1"/>
    </xf>
    <xf numFmtId="166" fontId="3" fillId="8" borderId="15" xfId="1" applyNumberFormat="1" applyFont="1" applyFill="1" applyBorder="1" applyAlignment="1">
      <alignment horizontal="center" vertical="center"/>
    </xf>
    <xf numFmtId="166" fontId="3" fillId="9" borderId="15" xfId="1" applyNumberFormat="1" applyFont="1" applyFill="1" applyBorder="1" applyAlignment="1">
      <alignment horizontal="center" vertical="center" wrapText="1"/>
    </xf>
    <xf numFmtId="166" fontId="3" fillId="9" borderId="18" xfId="1" applyNumberFormat="1" applyFont="1" applyFill="1" applyBorder="1" applyAlignment="1">
      <alignment horizontal="center" vertical="center"/>
    </xf>
    <xf numFmtId="166" fontId="3" fillId="10" borderId="15" xfId="1" applyNumberFormat="1" applyFont="1" applyFill="1" applyBorder="1" applyAlignment="1">
      <alignment horizontal="center" vertical="center" wrapText="1"/>
    </xf>
    <xf numFmtId="166" fontId="3" fillId="10" borderId="18" xfId="1" applyNumberFormat="1" applyFont="1" applyFill="1" applyBorder="1" applyAlignment="1">
      <alignment horizontal="center" vertical="center"/>
    </xf>
    <xf numFmtId="166" fontId="3" fillId="4" borderId="18" xfId="1" applyNumberFormat="1" applyFont="1" applyFill="1" applyBorder="1" applyAlignment="1">
      <alignment horizontal="center" vertical="center"/>
    </xf>
    <xf numFmtId="166" fontId="3" fillId="11" borderId="6" xfId="1" applyNumberFormat="1" applyFont="1" applyFill="1" applyBorder="1" applyAlignment="1">
      <alignment horizontal="center" vertical="center" wrapText="1"/>
    </xf>
    <xf numFmtId="0" fontId="3" fillId="13" borderId="20" xfId="1" applyFont="1" applyFill="1" applyBorder="1" applyAlignment="1">
      <alignment horizontal="center" vertical="center"/>
    </xf>
    <xf numFmtId="0" fontId="3" fillId="13" borderId="21" xfId="1" applyFont="1" applyFill="1" applyBorder="1" applyAlignment="1">
      <alignment horizontal="center" vertical="center"/>
    </xf>
    <xf numFmtId="166" fontId="3" fillId="13" borderId="20" xfId="1" applyNumberFormat="1" applyFont="1" applyFill="1" applyBorder="1" applyAlignment="1">
      <alignment horizontal="center" vertical="center"/>
    </xf>
    <xf numFmtId="166" fontId="3" fillId="13" borderId="21" xfId="1" applyNumberFormat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2" xfId="1" applyFont="1" applyBorder="1" applyAlignment="1">
      <alignment vertical="center"/>
    </xf>
    <xf numFmtId="166" fontId="5" fillId="0" borderId="22" xfId="1" applyNumberFormat="1" applyFont="1" applyBorder="1"/>
    <xf numFmtId="0" fontId="5" fillId="0" borderId="22" xfId="1" applyFont="1" applyBorder="1" applyAlignment="1">
      <alignment horizontal="right"/>
    </xf>
    <xf numFmtId="0" fontId="7" fillId="0" borderId="0" xfId="1" applyFont="1"/>
    <xf numFmtId="0" fontId="8" fillId="0" borderId="22" xfId="1" applyFont="1" applyBorder="1" applyAlignment="1">
      <alignment horizontal="center" vertical="center"/>
    </xf>
    <xf numFmtId="0" fontId="8" fillId="0" borderId="22" xfId="1" applyFont="1" applyBorder="1" applyAlignment="1">
      <alignment vertical="center"/>
    </xf>
    <xf numFmtId="0" fontId="8" fillId="0" borderId="22" xfId="1" applyFont="1" applyBorder="1" applyAlignment="1">
      <alignment horizontal="right"/>
    </xf>
    <xf numFmtId="0" fontId="9" fillId="0" borderId="0" xfId="1" applyFont="1"/>
    <xf numFmtId="166" fontId="5" fillId="14" borderId="22" xfId="1" applyNumberFormat="1" applyFont="1" applyFill="1" applyBorder="1" applyAlignment="1">
      <alignment vertical="center"/>
    </xf>
    <xf numFmtId="0" fontId="5" fillId="14" borderId="22" xfId="1" applyFont="1" applyFill="1" applyBorder="1" applyAlignment="1">
      <alignment horizontal="right" vertical="center"/>
    </xf>
    <xf numFmtId="166" fontId="5" fillId="0" borderId="22" xfId="1" applyNumberFormat="1" applyFont="1" applyBorder="1" applyAlignment="1">
      <alignment vertical="center"/>
    </xf>
    <xf numFmtId="166" fontId="8" fillId="0" borderId="22" xfId="1" applyNumberFormat="1" applyFont="1" applyBorder="1" applyAlignment="1">
      <alignment vertical="center"/>
    </xf>
    <xf numFmtId="3" fontId="8" fillId="0" borderId="22" xfId="1" applyNumberFormat="1" applyFont="1" applyBorder="1" applyAlignment="1">
      <alignment horizontal="right" vertical="center"/>
    </xf>
    <xf numFmtId="0" fontId="1" fillId="0" borderId="0" xfId="1" applyAlignment="1">
      <alignment horizontal="center"/>
    </xf>
    <xf numFmtId="0" fontId="8" fillId="0" borderId="0" xfId="1" applyFont="1" applyAlignment="1">
      <alignment vertical="center"/>
    </xf>
    <xf numFmtId="166" fontId="8" fillId="0" borderId="0" xfId="1" applyNumberFormat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22" xfId="1" applyFont="1" applyBorder="1" applyAlignment="1">
      <alignment horizontal="left" vertical="center"/>
    </xf>
    <xf numFmtId="3" fontId="5" fillId="0" borderId="23" xfId="2" applyNumberFormat="1" applyFont="1" applyFill="1" applyBorder="1" applyAlignment="1">
      <alignment horizontal="right" vertical="center"/>
    </xf>
    <xf numFmtId="3" fontId="5" fillId="0" borderId="23" xfId="3" applyNumberFormat="1" applyFont="1" applyFill="1" applyBorder="1" applyAlignment="1">
      <alignment horizontal="right" vertical="center"/>
    </xf>
    <xf numFmtId="3" fontId="5" fillId="0" borderId="23" xfId="5" applyNumberFormat="1" applyFont="1" applyBorder="1" applyAlignment="1">
      <alignment horizontal="right" vertical="center"/>
    </xf>
    <xf numFmtId="3" fontId="8" fillId="0" borderId="24" xfId="1" applyNumberFormat="1" applyFont="1" applyBorder="1" applyAlignment="1">
      <alignment vertical="center"/>
    </xf>
    <xf numFmtId="3" fontId="8" fillId="0" borderId="25" xfId="1" applyNumberFormat="1" applyFont="1" applyBorder="1" applyAlignment="1">
      <alignment vertical="center"/>
    </xf>
    <xf numFmtId="166" fontId="10" fillId="0" borderId="22" xfId="1" applyNumberFormat="1" applyFont="1" applyBorder="1" applyAlignment="1">
      <alignment horizontal="right"/>
    </xf>
    <xf numFmtId="3" fontId="8" fillId="0" borderId="26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4" fillId="0" borderId="8" xfId="1" applyFont="1" applyBorder="1"/>
    <xf numFmtId="0" fontId="3" fillId="2" borderId="2" xfId="1" applyFont="1" applyFill="1" applyBorder="1" applyAlignment="1">
      <alignment horizontal="center" vertical="center" wrapText="1"/>
    </xf>
    <xf numFmtId="0" fontId="4" fillId="0" borderId="9" xfId="1" applyFont="1" applyBorder="1"/>
    <xf numFmtId="0" fontId="3" fillId="2" borderId="2" xfId="1" applyFont="1" applyFill="1" applyBorder="1" applyAlignment="1">
      <alignment horizontal="center" vertical="center"/>
    </xf>
    <xf numFmtId="166" fontId="3" fillId="3" borderId="3" xfId="1" applyNumberFormat="1" applyFont="1" applyFill="1" applyBorder="1" applyAlignment="1">
      <alignment horizontal="center" vertical="center" wrapText="1"/>
    </xf>
    <xf numFmtId="0" fontId="4" fillId="0" borderId="4" xfId="1" applyFont="1" applyBorder="1"/>
    <xf numFmtId="166" fontId="3" fillId="4" borderId="3" xfId="1" applyNumberFormat="1" applyFont="1" applyFill="1" applyBorder="1" applyAlignment="1">
      <alignment horizontal="center" vertical="center" wrapText="1"/>
    </xf>
    <xf numFmtId="0" fontId="4" fillId="0" borderId="5" xfId="1" applyFont="1" applyBorder="1"/>
    <xf numFmtId="166" fontId="3" fillId="5" borderId="4" xfId="1" applyNumberFormat="1" applyFont="1" applyFill="1" applyBorder="1" applyAlignment="1">
      <alignment horizontal="center" vertical="center" wrapText="1"/>
    </xf>
    <xf numFmtId="166" fontId="3" fillId="6" borderId="4" xfId="1" applyNumberFormat="1" applyFont="1" applyFill="1" applyBorder="1" applyAlignment="1">
      <alignment horizontal="center" vertical="center" wrapText="1"/>
    </xf>
    <xf numFmtId="166" fontId="3" fillId="9" borderId="10" xfId="1" applyNumberFormat="1" applyFont="1" applyFill="1" applyBorder="1" applyAlignment="1">
      <alignment horizontal="center" vertical="center" wrapText="1"/>
    </xf>
    <xf numFmtId="0" fontId="4" fillId="0" borderId="11" xfId="1" applyFont="1" applyBorder="1"/>
    <xf numFmtId="166" fontId="3" fillId="10" borderId="10" xfId="1" applyNumberFormat="1" applyFont="1" applyFill="1" applyBorder="1" applyAlignment="1">
      <alignment horizontal="center" vertical="center" wrapText="1"/>
    </xf>
    <xf numFmtId="3" fontId="3" fillId="4" borderId="10" xfId="1" applyNumberFormat="1" applyFont="1" applyFill="1" applyBorder="1" applyAlignment="1">
      <alignment horizontal="center" vertical="center" wrapText="1"/>
    </xf>
    <xf numFmtId="0" fontId="5" fillId="14" borderId="10" xfId="1" applyFont="1" applyFill="1" applyBorder="1" applyAlignment="1">
      <alignment horizontal="center" vertical="center"/>
    </xf>
    <xf numFmtId="0" fontId="4" fillId="14" borderId="12" xfId="1" applyFont="1" applyFill="1" applyBorder="1"/>
    <xf numFmtId="0" fontId="4" fillId="14" borderId="11" xfId="1" applyFont="1" applyFill="1" applyBorder="1"/>
    <xf numFmtId="3" fontId="3" fillId="4" borderId="3" xfId="1" applyNumberFormat="1" applyFont="1" applyFill="1" applyBorder="1" applyAlignment="1">
      <alignment horizontal="center" vertical="center" wrapText="1"/>
    </xf>
    <xf numFmtId="166" fontId="3" fillId="11" borderId="6" xfId="1" applyNumberFormat="1" applyFont="1" applyFill="1" applyBorder="1" applyAlignment="1">
      <alignment horizontal="center" vertical="center" wrapText="1"/>
    </xf>
    <xf numFmtId="0" fontId="4" fillId="0" borderId="7" xfId="1" applyFont="1" applyBorder="1"/>
    <xf numFmtId="0" fontId="4" fillId="0" borderId="13" xfId="1" applyFont="1" applyBorder="1"/>
    <xf numFmtId="0" fontId="4" fillId="0" borderId="14" xfId="1" applyFont="1" applyBorder="1"/>
    <xf numFmtId="0" fontId="3" fillId="12" borderId="2" xfId="1" applyFont="1" applyFill="1" applyBorder="1" applyAlignment="1">
      <alignment horizontal="center" vertical="center"/>
    </xf>
    <xf numFmtId="0" fontId="4" fillId="0" borderId="19" xfId="1" applyFont="1" applyBorder="1"/>
    <xf numFmtId="166" fontId="3" fillId="3" borderId="10" xfId="1" applyNumberFormat="1" applyFont="1" applyFill="1" applyBorder="1" applyAlignment="1">
      <alignment horizontal="center" vertical="center" wrapText="1"/>
    </xf>
    <xf numFmtId="0" fontId="4" fillId="0" borderId="12" xfId="1" applyFont="1" applyBorder="1"/>
    <xf numFmtId="166" fontId="3" fillId="4" borderId="10" xfId="1" applyNumberFormat="1" applyFont="1" applyFill="1" applyBorder="1" applyAlignment="1">
      <alignment horizontal="center" vertical="center" wrapText="1"/>
    </xf>
    <xf numFmtId="166" fontId="3" fillId="5" borderId="12" xfId="1" applyNumberFormat="1" applyFont="1" applyFill="1" applyBorder="1" applyAlignment="1">
      <alignment horizontal="center" vertical="center" wrapText="1"/>
    </xf>
    <xf numFmtId="166" fontId="3" fillId="6" borderId="12" xfId="1" applyNumberFormat="1" applyFont="1" applyFill="1" applyBorder="1" applyAlignment="1">
      <alignment horizontal="center" vertical="center" wrapText="1"/>
    </xf>
    <xf numFmtId="166" fontId="3" fillId="7" borderId="12" xfId="1" applyNumberFormat="1" applyFont="1" applyFill="1" applyBorder="1" applyAlignment="1">
      <alignment horizontal="center" vertical="center" wrapText="1"/>
    </xf>
    <xf numFmtId="3" fontId="3" fillId="8" borderId="12" xfId="1" applyNumberFormat="1" applyFont="1" applyFill="1" applyBorder="1" applyAlignment="1">
      <alignment horizontal="center" vertical="center"/>
    </xf>
    <xf numFmtId="166" fontId="3" fillId="7" borderId="4" xfId="1" applyNumberFormat="1" applyFont="1" applyFill="1" applyBorder="1" applyAlignment="1">
      <alignment horizontal="center" vertical="center" wrapText="1"/>
    </xf>
    <xf numFmtId="3" fontId="3" fillId="8" borderId="3" xfId="1" applyNumberFormat="1" applyFont="1" applyFill="1" applyBorder="1" applyAlignment="1">
      <alignment horizontal="center" vertical="center" wrapText="1"/>
    </xf>
    <xf numFmtId="166" fontId="3" fillId="9" borderId="3" xfId="1" applyNumberFormat="1" applyFont="1" applyFill="1" applyBorder="1" applyAlignment="1">
      <alignment horizontal="center" vertical="center" wrapText="1"/>
    </xf>
    <xf numFmtId="166" fontId="3" fillId="10" borderId="3" xfId="1" applyNumberFormat="1" applyFont="1" applyFill="1" applyBorder="1" applyAlignment="1">
      <alignment horizontal="center" vertical="center" wrapText="1"/>
    </xf>
  </cellXfs>
  <cellStyles count="7">
    <cellStyle name="Comma [0] 2" xfId="2"/>
    <cellStyle name="Comma [0] 2 2" xfId="4"/>
    <cellStyle name="Comma [0] 3" xfId="3"/>
    <cellStyle name="Comma 2" xfId="6"/>
    <cellStyle name="Normal" xfId="0" builtinId="0"/>
    <cellStyle name="Normal 2" xfId="1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447092</xdr:colOff>
      <xdr:row>49</xdr:row>
      <xdr:rowOff>19439</xdr:rowOff>
    </xdr:from>
    <xdr:to>
      <xdr:col>25</xdr:col>
      <xdr:colOff>1399366</xdr:colOff>
      <xdr:row>50</xdr:row>
      <xdr:rowOff>0</xdr:rowOff>
    </xdr:to>
    <xdr:pic>
      <xdr:nvPicPr>
        <xdr:cNvPr id="16" name="image3.jpeg">
          <a:extLst>
            <a:ext uri="{FF2B5EF4-FFF2-40B4-BE49-F238E27FC236}">
              <a16:creationId xmlns="" xmlns:a16="http://schemas.microsoft.com/office/drawing/2014/main" id="{4BDAAA5A-F68B-FC4C-A8DD-8C188125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37117" y="104984939"/>
          <a:ext cx="2447699" cy="5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tabSelected="1" view="pageBreakPreview" zoomScale="70" zoomScaleNormal="30" zoomScaleSheetLayoutView="70" workbookViewId="0">
      <selection activeCell="J32" sqref="J32"/>
    </sheetView>
  </sheetViews>
  <sheetFormatPr defaultColWidth="12.6640625" defaultRowHeight="15" customHeight="1"/>
  <cols>
    <col min="1" max="1" width="7.33203125" style="1" customWidth="1"/>
    <col min="2" max="3" width="9.6640625" style="1" customWidth="1"/>
    <col min="4" max="4" width="35.33203125" style="1" customWidth="1"/>
    <col min="5" max="5" width="16.109375" style="1" customWidth="1"/>
    <col min="6" max="6" width="18" style="1" customWidth="1"/>
    <col min="7" max="8" width="15.77734375" style="1" customWidth="1"/>
    <col min="9" max="9" width="13" style="1" customWidth="1"/>
    <col min="10" max="25" width="17.44140625" style="1" customWidth="1"/>
    <col min="26" max="26" width="18.33203125" style="1" customWidth="1"/>
    <col min="27" max="27" width="18.6640625" style="1" customWidth="1"/>
    <col min="28" max="16384" width="12.6640625" style="1"/>
  </cols>
  <sheetData>
    <row r="1" spans="1:27" ht="12.7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 ht="12.7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ht="12.75">
      <c r="A3" s="54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27" ht="12.75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27" ht="13.5" thickBot="1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"/>
    </row>
    <row r="6" spans="1:27" ht="44.25" customHeight="1" thickTop="1">
      <c r="A6" s="56"/>
      <c r="B6" s="58" t="s">
        <v>4</v>
      </c>
      <c r="C6" s="58" t="s">
        <v>5</v>
      </c>
      <c r="D6" s="60" t="s">
        <v>6</v>
      </c>
      <c r="E6" s="61" t="s">
        <v>7</v>
      </c>
      <c r="F6" s="62"/>
      <c r="G6" s="62"/>
      <c r="H6" s="62"/>
      <c r="I6" s="63" t="s">
        <v>8</v>
      </c>
      <c r="J6" s="64"/>
      <c r="K6" s="65" t="s">
        <v>9</v>
      </c>
      <c r="L6" s="64"/>
      <c r="M6" s="66" t="s">
        <v>10</v>
      </c>
      <c r="N6" s="64"/>
      <c r="O6" s="88" t="s">
        <v>11</v>
      </c>
      <c r="P6" s="64"/>
      <c r="Q6" s="89" t="s">
        <v>12</v>
      </c>
      <c r="R6" s="64"/>
      <c r="S6" s="90" t="s">
        <v>13</v>
      </c>
      <c r="T6" s="64"/>
      <c r="U6" s="91" t="s">
        <v>14</v>
      </c>
      <c r="V6" s="64"/>
      <c r="W6" s="74" t="s">
        <v>15</v>
      </c>
      <c r="X6" s="64"/>
      <c r="Y6" s="75" t="s">
        <v>16</v>
      </c>
      <c r="Z6" s="76"/>
      <c r="AA6" s="79" t="s">
        <v>17</v>
      </c>
    </row>
    <row r="7" spans="1:27" ht="46.5" customHeight="1" thickBot="1">
      <c r="A7" s="57"/>
      <c r="B7" s="59"/>
      <c r="C7" s="59"/>
      <c r="D7" s="59"/>
      <c r="E7" s="81" t="s">
        <v>18</v>
      </c>
      <c r="F7" s="68"/>
      <c r="G7" s="81" t="s">
        <v>19</v>
      </c>
      <c r="H7" s="82"/>
      <c r="I7" s="83" t="s">
        <v>20</v>
      </c>
      <c r="J7" s="68"/>
      <c r="K7" s="84" t="s">
        <v>21</v>
      </c>
      <c r="L7" s="68"/>
      <c r="M7" s="85" t="s">
        <v>22</v>
      </c>
      <c r="N7" s="68"/>
      <c r="O7" s="86" t="s">
        <v>23</v>
      </c>
      <c r="P7" s="68"/>
      <c r="Q7" s="87" t="s">
        <v>24</v>
      </c>
      <c r="R7" s="68"/>
      <c r="S7" s="67" t="s">
        <v>25</v>
      </c>
      <c r="T7" s="68"/>
      <c r="U7" s="69" t="s">
        <v>26</v>
      </c>
      <c r="V7" s="68"/>
      <c r="W7" s="70" t="s">
        <v>27</v>
      </c>
      <c r="X7" s="68"/>
      <c r="Y7" s="77"/>
      <c r="Z7" s="78"/>
      <c r="AA7" s="59"/>
    </row>
    <row r="8" spans="1:27" ht="27" customHeight="1" thickTop="1" thickBot="1">
      <c r="A8" s="57"/>
      <c r="B8" s="59"/>
      <c r="C8" s="59"/>
      <c r="D8" s="59"/>
      <c r="E8" s="5" t="s">
        <v>28</v>
      </c>
      <c r="F8" s="6" t="s">
        <v>29</v>
      </c>
      <c r="G8" s="5" t="s">
        <v>28</v>
      </c>
      <c r="H8" s="7" t="s">
        <v>30</v>
      </c>
      <c r="I8" s="8" t="s">
        <v>28</v>
      </c>
      <c r="J8" s="9" t="s">
        <v>29</v>
      </c>
      <c r="K8" s="10" t="s">
        <v>31</v>
      </c>
      <c r="L8" s="11" t="s">
        <v>29</v>
      </c>
      <c r="M8" s="12" t="s">
        <v>31</v>
      </c>
      <c r="N8" s="13" t="s">
        <v>29</v>
      </c>
      <c r="O8" s="14" t="s">
        <v>31</v>
      </c>
      <c r="P8" s="15" t="s">
        <v>29</v>
      </c>
      <c r="Q8" s="16" t="s">
        <v>32</v>
      </c>
      <c r="R8" s="17" t="s">
        <v>29</v>
      </c>
      <c r="S8" s="18" t="s">
        <v>33</v>
      </c>
      <c r="T8" s="19" t="s">
        <v>29</v>
      </c>
      <c r="U8" s="20" t="s">
        <v>31</v>
      </c>
      <c r="V8" s="21" t="s">
        <v>29</v>
      </c>
      <c r="W8" s="8" t="s">
        <v>31</v>
      </c>
      <c r="X8" s="22" t="s">
        <v>29</v>
      </c>
      <c r="Y8" s="23" t="s">
        <v>34</v>
      </c>
      <c r="Z8" s="23" t="s">
        <v>36</v>
      </c>
      <c r="AA8" s="80"/>
    </row>
    <row r="9" spans="1:27" s="42" customFormat="1" ht="13.5" thickBot="1">
      <c r="A9" s="24">
        <v>1</v>
      </c>
      <c r="B9" s="25">
        <v>2</v>
      </c>
      <c r="C9" s="24">
        <v>3</v>
      </c>
      <c r="D9" s="25">
        <v>4</v>
      </c>
      <c r="E9" s="26">
        <v>5</v>
      </c>
      <c r="F9" s="27">
        <v>6</v>
      </c>
      <c r="G9" s="26">
        <v>7</v>
      </c>
      <c r="H9" s="27">
        <v>8</v>
      </c>
      <c r="I9" s="26">
        <v>9</v>
      </c>
      <c r="J9" s="27">
        <v>10</v>
      </c>
      <c r="K9" s="26">
        <v>11</v>
      </c>
      <c r="L9" s="27">
        <v>12</v>
      </c>
      <c r="M9" s="26">
        <v>13</v>
      </c>
      <c r="N9" s="27">
        <v>14</v>
      </c>
      <c r="O9" s="26">
        <v>15</v>
      </c>
      <c r="P9" s="27">
        <v>16</v>
      </c>
      <c r="Q9" s="26">
        <v>17</v>
      </c>
      <c r="R9" s="27">
        <v>18</v>
      </c>
      <c r="S9" s="26">
        <v>19</v>
      </c>
      <c r="T9" s="27">
        <v>20</v>
      </c>
      <c r="U9" s="26">
        <v>21</v>
      </c>
      <c r="V9" s="27">
        <v>22</v>
      </c>
      <c r="W9" s="26">
        <v>23</v>
      </c>
      <c r="X9" s="27">
        <v>24</v>
      </c>
      <c r="Y9" s="26">
        <v>25</v>
      </c>
      <c r="Z9" s="27">
        <v>26</v>
      </c>
      <c r="AA9" s="24">
        <v>27</v>
      </c>
    </row>
    <row r="10" spans="1:27" s="32" customFormat="1" ht="15.75" customHeight="1">
      <c r="A10" s="29">
        <v>15</v>
      </c>
      <c r="B10" s="28" t="s">
        <v>37</v>
      </c>
      <c r="C10" s="28">
        <v>308170</v>
      </c>
      <c r="D10" s="29" t="s">
        <v>38</v>
      </c>
      <c r="E10" s="39">
        <v>74</v>
      </c>
      <c r="F10" s="39">
        <v>706700000</v>
      </c>
      <c r="G10" s="39">
        <v>1</v>
      </c>
      <c r="H10" s="39">
        <v>288060000</v>
      </c>
      <c r="I10" s="39">
        <v>1</v>
      </c>
      <c r="J10" s="30">
        <v>75000000</v>
      </c>
      <c r="K10" s="39"/>
      <c r="L10" s="39"/>
      <c r="M10" s="47"/>
      <c r="N10" s="48"/>
      <c r="O10" s="49"/>
      <c r="P10" s="49"/>
      <c r="Q10" s="39"/>
      <c r="R10" s="39"/>
      <c r="S10" s="39"/>
      <c r="T10" s="39"/>
      <c r="U10" s="39"/>
      <c r="V10" s="39"/>
      <c r="W10" s="39"/>
      <c r="X10" s="39"/>
      <c r="Y10" s="39">
        <f t="shared" ref="Y10:Z11" si="0">SUM(E10,G10,I10,K10,M10,O10,Q10,S10,U10,W10)</f>
        <v>76</v>
      </c>
      <c r="Z10" s="39">
        <f t="shared" si="0"/>
        <v>1069760000</v>
      </c>
      <c r="AA10" s="31"/>
    </row>
    <row r="11" spans="1:27" s="36" customFormat="1" ht="15.75" customHeight="1">
      <c r="A11" s="34"/>
      <c r="B11" s="33" t="s">
        <v>37</v>
      </c>
      <c r="C11" s="33">
        <v>401442</v>
      </c>
      <c r="D11" s="34" t="s">
        <v>39</v>
      </c>
      <c r="E11" s="40"/>
      <c r="F11" s="40"/>
      <c r="G11" s="40"/>
      <c r="H11" s="40"/>
      <c r="I11" s="40"/>
      <c r="J11" s="40"/>
      <c r="K11" s="40">
        <v>40</v>
      </c>
      <c r="L11" s="40">
        <v>24000000</v>
      </c>
      <c r="M11" s="50">
        <v>245</v>
      </c>
      <c r="N11" s="51">
        <v>35650000</v>
      </c>
      <c r="O11" s="51">
        <v>0</v>
      </c>
      <c r="P11" s="51">
        <v>0</v>
      </c>
      <c r="Q11" s="40">
        <v>750</v>
      </c>
      <c r="R11" s="40">
        <v>75000000</v>
      </c>
      <c r="S11" s="40"/>
      <c r="T11" s="40"/>
      <c r="U11" s="40"/>
      <c r="V11" s="40"/>
      <c r="W11" s="40"/>
      <c r="X11" s="40"/>
      <c r="Y11" s="40">
        <f t="shared" si="0"/>
        <v>1035</v>
      </c>
      <c r="Z11" s="40">
        <f t="shared" si="0"/>
        <v>134650000</v>
      </c>
      <c r="AA11" s="35"/>
    </row>
    <row r="12" spans="1:27" s="36" customFormat="1" ht="15.75" customHeight="1">
      <c r="A12" s="34"/>
      <c r="B12" s="33" t="s">
        <v>37</v>
      </c>
      <c r="C12" s="33">
        <v>401546</v>
      </c>
      <c r="D12" s="34" t="s">
        <v>40</v>
      </c>
      <c r="E12" s="40"/>
      <c r="F12" s="40"/>
      <c r="G12" s="40"/>
      <c r="H12" s="40"/>
      <c r="I12" s="40"/>
      <c r="J12" s="40"/>
      <c r="K12" s="40">
        <v>145</v>
      </c>
      <c r="L12" s="40">
        <v>37700000</v>
      </c>
      <c r="M12" s="51">
        <v>275</v>
      </c>
      <c r="N12" s="51">
        <v>33500000</v>
      </c>
      <c r="O12" s="51">
        <v>0</v>
      </c>
      <c r="P12" s="51">
        <v>0</v>
      </c>
      <c r="Q12" s="40">
        <v>1000</v>
      </c>
      <c r="R12" s="40">
        <v>100000000</v>
      </c>
      <c r="S12" s="40"/>
      <c r="T12" s="40"/>
      <c r="U12" s="40"/>
      <c r="V12" s="40"/>
      <c r="W12" s="40"/>
      <c r="X12" s="40"/>
      <c r="Y12" s="40">
        <f t="shared" ref="Y12:Z27" si="1">SUM(E12,G12,I12,K12,M12,O12,Q12,S12,U12,W12)</f>
        <v>1420</v>
      </c>
      <c r="Z12" s="40">
        <f t="shared" si="1"/>
        <v>171200000</v>
      </c>
      <c r="AA12" s="35"/>
    </row>
    <row r="13" spans="1:27" s="36" customFormat="1" ht="15.75" customHeight="1">
      <c r="A13" s="34"/>
      <c r="B13" s="33" t="s">
        <v>37</v>
      </c>
      <c r="C13" s="33">
        <v>401370</v>
      </c>
      <c r="D13" s="34" t="s">
        <v>41</v>
      </c>
      <c r="E13" s="40"/>
      <c r="F13" s="40"/>
      <c r="G13" s="40"/>
      <c r="H13" s="40"/>
      <c r="I13" s="40"/>
      <c r="J13" s="40"/>
      <c r="K13" s="40">
        <v>80</v>
      </c>
      <c r="L13" s="40">
        <v>32400000</v>
      </c>
      <c r="M13" s="51">
        <v>300</v>
      </c>
      <c r="N13" s="51">
        <v>64000000</v>
      </c>
      <c r="O13" s="51">
        <v>0</v>
      </c>
      <c r="P13" s="51">
        <v>0</v>
      </c>
      <c r="Q13" s="40">
        <v>1000</v>
      </c>
      <c r="R13" s="40">
        <v>100000000</v>
      </c>
      <c r="S13" s="40">
        <v>611</v>
      </c>
      <c r="T13" s="40">
        <v>91650000</v>
      </c>
      <c r="U13" s="40"/>
      <c r="V13" s="40"/>
      <c r="W13" s="40"/>
      <c r="X13" s="40"/>
      <c r="Y13" s="40">
        <f t="shared" si="1"/>
        <v>1991</v>
      </c>
      <c r="Z13" s="40">
        <f t="shared" si="1"/>
        <v>288050000</v>
      </c>
      <c r="AA13" s="41">
        <v>274050000</v>
      </c>
    </row>
    <row r="14" spans="1:27" s="36" customFormat="1" ht="15.75" customHeight="1">
      <c r="A14" s="34"/>
      <c r="B14" s="33" t="s">
        <v>37</v>
      </c>
      <c r="C14" s="33">
        <v>401288</v>
      </c>
      <c r="D14" s="34" t="s">
        <v>42</v>
      </c>
      <c r="E14" s="40"/>
      <c r="F14" s="40"/>
      <c r="G14" s="40"/>
      <c r="H14" s="40"/>
      <c r="I14" s="40"/>
      <c r="J14" s="40"/>
      <c r="K14" s="40">
        <v>20</v>
      </c>
      <c r="L14" s="40">
        <v>8200000</v>
      </c>
      <c r="M14" s="51">
        <v>0</v>
      </c>
      <c r="N14" s="51">
        <v>0</v>
      </c>
      <c r="O14" s="51">
        <v>0</v>
      </c>
      <c r="P14" s="51">
        <v>0</v>
      </c>
      <c r="Q14" s="40">
        <v>110</v>
      </c>
      <c r="R14" s="40">
        <v>11000000</v>
      </c>
      <c r="S14" s="40"/>
      <c r="T14" s="40"/>
      <c r="U14" s="40"/>
      <c r="V14" s="40"/>
      <c r="W14" s="40"/>
      <c r="X14" s="40"/>
      <c r="Y14" s="40">
        <f t="shared" si="1"/>
        <v>130</v>
      </c>
      <c r="Z14" s="40">
        <f t="shared" si="1"/>
        <v>19200000</v>
      </c>
      <c r="AA14" s="35"/>
    </row>
    <row r="15" spans="1:27" s="36" customFormat="1" ht="15.75" customHeight="1">
      <c r="A15" s="34"/>
      <c r="B15" s="33" t="s">
        <v>37</v>
      </c>
      <c r="C15" s="33">
        <v>401403</v>
      </c>
      <c r="D15" s="34" t="s">
        <v>43</v>
      </c>
      <c r="E15" s="40"/>
      <c r="F15" s="40"/>
      <c r="G15" s="40"/>
      <c r="H15" s="40"/>
      <c r="I15" s="40"/>
      <c r="J15" s="40"/>
      <c r="K15" s="40">
        <v>35</v>
      </c>
      <c r="L15" s="40">
        <v>14350000</v>
      </c>
      <c r="M15" s="51">
        <v>60</v>
      </c>
      <c r="N15" s="51">
        <v>27000000</v>
      </c>
      <c r="O15" s="51">
        <v>0</v>
      </c>
      <c r="P15" s="51">
        <v>0</v>
      </c>
      <c r="Q15" s="40">
        <v>850</v>
      </c>
      <c r="R15" s="40">
        <v>85000000</v>
      </c>
      <c r="S15" s="40"/>
      <c r="T15" s="40"/>
      <c r="U15" s="40"/>
      <c r="V15" s="40"/>
      <c r="W15" s="40"/>
      <c r="X15" s="40"/>
      <c r="Y15" s="40">
        <f t="shared" si="1"/>
        <v>945</v>
      </c>
      <c r="Z15" s="40">
        <f t="shared" si="1"/>
        <v>126350000</v>
      </c>
      <c r="AA15" s="35"/>
    </row>
    <row r="16" spans="1:27" s="36" customFormat="1" ht="15.75" customHeight="1">
      <c r="A16" s="34"/>
      <c r="B16" s="33" t="s">
        <v>37</v>
      </c>
      <c r="C16" s="33">
        <v>401308</v>
      </c>
      <c r="D16" s="34" t="s">
        <v>44</v>
      </c>
      <c r="E16" s="40"/>
      <c r="F16" s="40"/>
      <c r="G16" s="40"/>
      <c r="H16" s="40"/>
      <c r="I16" s="40"/>
      <c r="J16" s="40"/>
      <c r="K16" s="52">
        <v>65</v>
      </c>
      <c r="L16" s="52">
        <v>29088000</v>
      </c>
      <c r="M16" s="51">
        <v>100</v>
      </c>
      <c r="N16" s="51">
        <v>30000000</v>
      </c>
      <c r="O16" s="51">
        <v>0</v>
      </c>
      <c r="P16" s="51">
        <v>0</v>
      </c>
      <c r="Q16" s="40">
        <v>1000</v>
      </c>
      <c r="R16" s="40">
        <v>100000000</v>
      </c>
      <c r="S16" s="40"/>
      <c r="T16" s="40"/>
      <c r="U16" s="40"/>
      <c r="V16" s="40"/>
      <c r="W16" s="40"/>
      <c r="X16" s="40"/>
      <c r="Y16" s="40">
        <f t="shared" si="1"/>
        <v>1165</v>
      </c>
      <c r="Z16" s="40">
        <f t="shared" si="1"/>
        <v>159088000</v>
      </c>
      <c r="AA16" s="35"/>
    </row>
    <row r="17" spans="1:27" s="36" customFormat="1" ht="15.75" customHeight="1">
      <c r="A17" s="34"/>
      <c r="B17" s="33" t="s">
        <v>37</v>
      </c>
      <c r="C17" s="33">
        <v>401345</v>
      </c>
      <c r="D17" s="34" t="s">
        <v>45</v>
      </c>
      <c r="E17" s="40"/>
      <c r="F17" s="40"/>
      <c r="G17" s="40"/>
      <c r="H17" s="40"/>
      <c r="I17" s="40"/>
      <c r="J17" s="40"/>
      <c r="K17" s="52">
        <v>25</v>
      </c>
      <c r="L17" s="52">
        <v>16000000</v>
      </c>
      <c r="M17" s="51">
        <v>160</v>
      </c>
      <c r="N17" s="51">
        <v>40400000</v>
      </c>
      <c r="O17" s="51">
        <v>0</v>
      </c>
      <c r="P17" s="51">
        <v>0</v>
      </c>
      <c r="Q17" s="40">
        <v>1000</v>
      </c>
      <c r="R17" s="40">
        <v>100000000</v>
      </c>
      <c r="S17" s="40"/>
      <c r="T17" s="40"/>
      <c r="U17" s="40"/>
      <c r="V17" s="40"/>
      <c r="W17" s="40"/>
      <c r="X17" s="40"/>
      <c r="Y17" s="40">
        <f t="shared" si="1"/>
        <v>1185</v>
      </c>
      <c r="Z17" s="40">
        <f t="shared" si="1"/>
        <v>156400000</v>
      </c>
      <c r="AA17" s="35"/>
    </row>
    <row r="18" spans="1:27" s="36" customFormat="1" ht="15.75" customHeight="1">
      <c r="A18" s="34"/>
      <c r="B18" s="33" t="s">
        <v>37</v>
      </c>
      <c r="C18" s="33">
        <v>401294</v>
      </c>
      <c r="D18" s="34" t="s">
        <v>46</v>
      </c>
      <c r="E18" s="40"/>
      <c r="F18" s="40"/>
      <c r="G18" s="40"/>
      <c r="H18" s="40"/>
      <c r="I18" s="40"/>
      <c r="J18" s="40"/>
      <c r="K18" s="40">
        <v>24</v>
      </c>
      <c r="L18" s="40">
        <v>14650000</v>
      </c>
      <c r="M18" s="53">
        <v>32</v>
      </c>
      <c r="N18" s="53">
        <v>14420000</v>
      </c>
      <c r="O18" s="53">
        <v>0</v>
      </c>
      <c r="P18" s="53">
        <v>0</v>
      </c>
      <c r="Q18" s="40">
        <v>1140</v>
      </c>
      <c r="R18" s="40">
        <v>114000000</v>
      </c>
      <c r="S18" s="40"/>
      <c r="T18" s="40"/>
      <c r="U18" s="40"/>
      <c r="V18" s="40"/>
      <c r="W18" s="40"/>
      <c r="X18" s="40"/>
      <c r="Y18" s="40">
        <f t="shared" si="1"/>
        <v>1196</v>
      </c>
      <c r="Z18" s="40">
        <f t="shared" si="1"/>
        <v>143070000</v>
      </c>
      <c r="AA18" s="35"/>
    </row>
    <row r="19" spans="1:27" s="36" customFormat="1" ht="15.75" customHeight="1">
      <c r="A19" s="34"/>
      <c r="B19" s="33" t="s">
        <v>37</v>
      </c>
      <c r="C19" s="33">
        <v>401339</v>
      </c>
      <c r="D19" s="34" t="s">
        <v>47</v>
      </c>
      <c r="E19" s="40"/>
      <c r="F19" s="40"/>
      <c r="G19" s="40"/>
      <c r="H19" s="40"/>
      <c r="I19" s="40"/>
      <c r="J19" s="40"/>
      <c r="K19" s="40">
        <v>100</v>
      </c>
      <c r="L19" s="40">
        <v>40000000</v>
      </c>
      <c r="M19" s="53">
        <v>70</v>
      </c>
      <c r="N19" s="53">
        <v>40000000</v>
      </c>
      <c r="O19" s="53">
        <v>0</v>
      </c>
      <c r="P19" s="53">
        <v>0</v>
      </c>
      <c r="Q19" s="40">
        <v>1000</v>
      </c>
      <c r="R19" s="40">
        <v>100000000</v>
      </c>
      <c r="S19" s="40">
        <f>500/2</f>
        <v>250</v>
      </c>
      <c r="T19" s="40">
        <v>75000000</v>
      </c>
      <c r="U19" s="40"/>
      <c r="V19" s="40"/>
      <c r="W19" s="40"/>
      <c r="X19" s="40"/>
      <c r="Y19" s="40">
        <f t="shared" si="1"/>
        <v>1420</v>
      </c>
      <c r="Z19" s="40">
        <f t="shared" si="1"/>
        <v>255000000</v>
      </c>
      <c r="AA19" s="35"/>
    </row>
    <row r="20" spans="1:27" s="36" customFormat="1" ht="15.75" customHeight="1">
      <c r="A20" s="34"/>
      <c r="B20" s="33" t="s">
        <v>37</v>
      </c>
      <c r="C20" s="33">
        <v>401272</v>
      </c>
      <c r="D20" s="34" t="s">
        <v>48</v>
      </c>
      <c r="E20" s="40"/>
      <c r="F20" s="40"/>
      <c r="G20" s="40"/>
      <c r="H20" s="40"/>
      <c r="I20" s="40"/>
      <c r="J20" s="40"/>
      <c r="K20" s="40">
        <v>88</v>
      </c>
      <c r="L20" s="40">
        <v>22000000</v>
      </c>
      <c r="M20" s="53">
        <v>28</v>
      </c>
      <c r="N20" s="53">
        <v>53100000</v>
      </c>
      <c r="O20" s="53">
        <v>0</v>
      </c>
      <c r="P20" s="53">
        <v>0</v>
      </c>
      <c r="Q20" s="40">
        <v>800</v>
      </c>
      <c r="R20" s="40">
        <v>80000000</v>
      </c>
      <c r="S20" s="40"/>
      <c r="T20" s="40"/>
      <c r="U20" s="40"/>
      <c r="V20" s="40"/>
      <c r="W20" s="40"/>
      <c r="X20" s="40"/>
      <c r="Y20" s="40">
        <f t="shared" si="1"/>
        <v>916</v>
      </c>
      <c r="Z20" s="40">
        <f t="shared" si="1"/>
        <v>155100000</v>
      </c>
      <c r="AA20" s="35"/>
    </row>
    <row r="21" spans="1:27" s="36" customFormat="1" ht="15.75" customHeight="1">
      <c r="A21" s="34"/>
      <c r="B21" s="33" t="s">
        <v>37</v>
      </c>
      <c r="C21" s="33">
        <v>401376</v>
      </c>
      <c r="D21" s="34" t="s">
        <v>49</v>
      </c>
      <c r="E21" s="40"/>
      <c r="F21" s="40"/>
      <c r="G21" s="40"/>
      <c r="H21" s="40"/>
      <c r="I21" s="40"/>
      <c r="J21" s="40"/>
      <c r="K21" s="40">
        <v>25</v>
      </c>
      <c r="L21" s="40">
        <v>35500000</v>
      </c>
      <c r="M21" s="53">
        <v>150</v>
      </c>
      <c r="N21" s="53">
        <v>37000000</v>
      </c>
      <c r="O21" s="53">
        <v>0</v>
      </c>
      <c r="P21" s="53">
        <v>0</v>
      </c>
      <c r="Q21" s="40">
        <v>950</v>
      </c>
      <c r="R21" s="40">
        <v>95000000</v>
      </c>
      <c r="S21" s="40"/>
      <c r="T21" s="40"/>
      <c r="U21" s="40"/>
      <c r="V21" s="40"/>
      <c r="W21" s="40"/>
      <c r="X21" s="40"/>
      <c r="Y21" s="40">
        <f t="shared" si="1"/>
        <v>1125</v>
      </c>
      <c r="Z21" s="40">
        <f t="shared" si="1"/>
        <v>167500000</v>
      </c>
      <c r="AA21" s="35"/>
    </row>
    <row r="22" spans="1:27" s="36" customFormat="1" ht="15.75" customHeight="1">
      <c r="A22" s="34"/>
      <c r="B22" s="33" t="s">
        <v>37</v>
      </c>
      <c r="C22" s="33">
        <v>403031</v>
      </c>
      <c r="D22" s="34" t="s">
        <v>50</v>
      </c>
      <c r="E22" s="40"/>
      <c r="F22" s="40"/>
      <c r="G22" s="40"/>
      <c r="H22" s="40"/>
      <c r="I22" s="40"/>
      <c r="J22" s="40"/>
      <c r="K22" s="40">
        <v>40</v>
      </c>
      <c r="L22" s="40">
        <v>16000000</v>
      </c>
      <c r="M22" s="53">
        <v>100</v>
      </c>
      <c r="N22" s="53">
        <v>34000000</v>
      </c>
      <c r="O22" s="53">
        <v>0</v>
      </c>
      <c r="P22" s="53">
        <v>0</v>
      </c>
      <c r="Q22" s="40">
        <v>700</v>
      </c>
      <c r="R22" s="40">
        <v>70000000</v>
      </c>
      <c r="S22" s="40"/>
      <c r="T22" s="40"/>
      <c r="U22" s="40"/>
      <c r="V22" s="40"/>
      <c r="W22" s="40"/>
      <c r="X22" s="40"/>
      <c r="Y22" s="40">
        <f t="shared" si="1"/>
        <v>840</v>
      </c>
      <c r="Z22" s="40">
        <f t="shared" si="1"/>
        <v>120000000</v>
      </c>
      <c r="AA22" s="35"/>
    </row>
    <row r="23" spans="1:27" s="36" customFormat="1" ht="15.75" customHeight="1">
      <c r="A23" s="34"/>
      <c r="B23" s="33" t="s">
        <v>37</v>
      </c>
      <c r="C23" s="33">
        <v>401577</v>
      </c>
      <c r="D23" s="34" t="s">
        <v>51</v>
      </c>
      <c r="E23" s="40"/>
      <c r="F23" s="40"/>
      <c r="G23" s="40"/>
      <c r="H23" s="40"/>
      <c r="I23" s="40"/>
      <c r="J23" s="40"/>
      <c r="K23" s="40">
        <v>40</v>
      </c>
      <c r="L23" s="40">
        <v>30000000</v>
      </c>
      <c r="M23" s="53">
        <v>59</v>
      </c>
      <c r="N23" s="53">
        <v>22500000</v>
      </c>
      <c r="O23" s="53">
        <v>0</v>
      </c>
      <c r="P23" s="53">
        <v>0</v>
      </c>
      <c r="Q23" s="40">
        <v>300</v>
      </c>
      <c r="R23" s="40">
        <v>30000000</v>
      </c>
      <c r="S23" s="40"/>
      <c r="T23" s="40"/>
      <c r="U23" s="40"/>
      <c r="V23" s="40"/>
      <c r="W23" s="40"/>
      <c r="X23" s="40"/>
      <c r="Y23" s="40">
        <f t="shared" si="1"/>
        <v>399</v>
      </c>
      <c r="Z23" s="40">
        <f t="shared" si="1"/>
        <v>82500000</v>
      </c>
      <c r="AA23" s="35"/>
    </row>
    <row r="24" spans="1:27" s="36" customFormat="1" ht="15.75" customHeight="1">
      <c r="A24" s="34"/>
      <c r="B24" s="33" t="s">
        <v>37</v>
      </c>
      <c r="C24" s="33">
        <v>403047</v>
      </c>
      <c r="D24" s="34" t="s">
        <v>52</v>
      </c>
      <c r="E24" s="40"/>
      <c r="F24" s="40"/>
      <c r="G24" s="40"/>
      <c r="H24" s="40"/>
      <c r="I24" s="40"/>
      <c r="J24" s="40"/>
      <c r="K24" s="40">
        <v>25</v>
      </c>
      <c r="L24" s="40">
        <v>4500000</v>
      </c>
      <c r="M24" s="53">
        <v>75</v>
      </c>
      <c r="N24" s="53">
        <v>51000000</v>
      </c>
      <c r="O24" s="53">
        <v>0</v>
      </c>
      <c r="P24" s="53">
        <v>0</v>
      </c>
      <c r="Q24" s="40">
        <v>400</v>
      </c>
      <c r="R24" s="40">
        <v>40000000</v>
      </c>
      <c r="S24" s="40"/>
      <c r="T24" s="40"/>
      <c r="U24" s="40"/>
      <c r="V24" s="40"/>
      <c r="W24" s="40"/>
      <c r="X24" s="40"/>
      <c r="Y24" s="40">
        <f t="shared" si="1"/>
        <v>500</v>
      </c>
      <c r="Z24" s="40">
        <f t="shared" si="1"/>
        <v>95500000</v>
      </c>
      <c r="AA24" s="35"/>
    </row>
    <row r="25" spans="1:27" s="36" customFormat="1" ht="15.75" customHeight="1">
      <c r="A25" s="34"/>
      <c r="B25" s="33" t="s">
        <v>37</v>
      </c>
      <c r="C25" s="33">
        <v>401464</v>
      </c>
      <c r="D25" s="46" t="s">
        <v>53</v>
      </c>
      <c r="E25" s="40"/>
      <c r="F25" s="40"/>
      <c r="G25" s="40"/>
      <c r="H25" s="40"/>
      <c r="I25" s="40"/>
      <c r="J25" s="40"/>
      <c r="K25" s="40">
        <v>30</v>
      </c>
      <c r="L25" s="40">
        <v>16000000</v>
      </c>
      <c r="M25" s="53">
        <v>160</v>
      </c>
      <c r="N25" s="53">
        <v>28920000</v>
      </c>
      <c r="O25" s="53">
        <v>0</v>
      </c>
      <c r="P25" s="53">
        <v>0</v>
      </c>
      <c r="Q25" s="40">
        <v>600</v>
      </c>
      <c r="R25" s="40">
        <v>60000000</v>
      </c>
      <c r="S25" s="40"/>
      <c r="T25" s="40"/>
      <c r="U25" s="40"/>
      <c r="V25" s="40"/>
      <c r="W25" s="40"/>
      <c r="X25" s="40"/>
      <c r="Y25" s="40">
        <f t="shared" si="1"/>
        <v>790</v>
      </c>
      <c r="Z25" s="40">
        <f t="shared" si="1"/>
        <v>104920000</v>
      </c>
      <c r="AA25" s="35"/>
    </row>
    <row r="26" spans="1:27" s="36" customFormat="1" ht="15.75" customHeight="1">
      <c r="A26" s="34"/>
      <c r="B26" s="33" t="s">
        <v>37</v>
      </c>
      <c r="C26" s="33">
        <v>401323</v>
      </c>
      <c r="D26" s="34" t="s">
        <v>54</v>
      </c>
      <c r="E26" s="40"/>
      <c r="F26" s="40"/>
      <c r="G26" s="40"/>
      <c r="H26" s="40"/>
      <c r="I26" s="40"/>
      <c r="J26" s="40"/>
      <c r="K26" s="40">
        <v>100</v>
      </c>
      <c r="L26" s="40">
        <v>42000000</v>
      </c>
      <c r="M26" s="53">
        <v>250</v>
      </c>
      <c r="N26" s="53">
        <v>52500000</v>
      </c>
      <c r="O26" s="53">
        <v>0</v>
      </c>
      <c r="P26" s="53">
        <v>0</v>
      </c>
      <c r="Q26" s="40">
        <v>1000</v>
      </c>
      <c r="R26" s="40">
        <v>100000000</v>
      </c>
      <c r="S26" s="40"/>
      <c r="T26" s="40"/>
      <c r="U26" s="40"/>
      <c r="V26" s="40"/>
      <c r="W26" s="40"/>
      <c r="X26" s="40"/>
      <c r="Y26" s="40">
        <f t="shared" si="1"/>
        <v>1350</v>
      </c>
      <c r="Z26" s="40">
        <f t="shared" si="1"/>
        <v>194500000</v>
      </c>
      <c r="AA26" s="35"/>
    </row>
    <row r="27" spans="1:27" s="36" customFormat="1" ht="15.75" customHeight="1">
      <c r="A27" s="34"/>
      <c r="B27" s="33" t="s">
        <v>37</v>
      </c>
      <c r="C27" s="33">
        <v>401473</v>
      </c>
      <c r="D27" s="34" t="s">
        <v>55</v>
      </c>
      <c r="E27" s="40"/>
      <c r="F27" s="40"/>
      <c r="G27" s="40"/>
      <c r="H27" s="40"/>
      <c r="I27" s="40"/>
      <c r="J27" s="40"/>
      <c r="K27" s="40">
        <v>40</v>
      </c>
      <c r="L27" s="40">
        <v>16000000</v>
      </c>
      <c r="M27" s="53">
        <v>120</v>
      </c>
      <c r="N27" s="53">
        <v>31500000</v>
      </c>
      <c r="O27" s="53">
        <v>0</v>
      </c>
      <c r="P27" s="53">
        <v>0</v>
      </c>
      <c r="Q27" s="40">
        <v>800</v>
      </c>
      <c r="R27" s="40">
        <v>80000000</v>
      </c>
      <c r="S27" s="40"/>
      <c r="T27" s="40"/>
      <c r="U27" s="40"/>
      <c r="V27" s="40"/>
      <c r="W27" s="40"/>
      <c r="X27" s="40"/>
      <c r="Y27" s="40">
        <f t="shared" si="1"/>
        <v>960</v>
      </c>
      <c r="Z27" s="40">
        <f t="shared" si="1"/>
        <v>127500000</v>
      </c>
      <c r="AA27" s="35"/>
    </row>
    <row r="28" spans="1:27" s="36" customFormat="1" ht="15.75" customHeight="1">
      <c r="A28" s="34"/>
      <c r="B28" s="33" t="s">
        <v>37</v>
      </c>
      <c r="C28" s="33">
        <v>401489</v>
      </c>
      <c r="D28" s="34" t="s">
        <v>56</v>
      </c>
      <c r="E28" s="40"/>
      <c r="F28" s="40"/>
      <c r="G28" s="40"/>
      <c r="H28" s="40"/>
      <c r="I28" s="40"/>
      <c r="J28" s="40"/>
      <c r="K28" s="40">
        <v>15</v>
      </c>
      <c r="L28" s="40">
        <v>6000000</v>
      </c>
      <c r="M28" s="53">
        <v>0</v>
      </c>
      <c r="N28" s="53">
        <v>0</v>
      </c>
      <c r="O28" s="53">
        <v>0</v>
      </c>
      <c r="P28" s="53">
        <v>0</v>
      </c>
      <c r="Q28" s="40">
        <v>350</v>
      </c>
      <c r="R28" s="40">
        <v>35000000</v>
      </c>
      <c r="S28" s="40"/>
      <c r="T28" s="40"/>
      <c r="U28" s="40"/>
      <c r="V28" s="40"/>
      <c r="W28" s="40"/>
      <c r="X28" s="40"/>
      <c r="Y28" s="40">
        <f t="shared" ref="Y28:Z43" si="2">SUM(E28,G28,I28,K28,M28,O28,Q28,S28,U28,W28)</f>
        <v>365</v>
      </c>
      <c r="Z28" s="40">
        <f t="shared" si="2"/>
        <v>41000000</v>
      </c>
      <c r="AA28" s="35"/>
    </row>
    <row r="29" spans="1:27" s="36" customFormat="1" ht="15.75" customHeight="1">
      <c r="A29" s="34"/>
      <c r="B29" s="33" t="s">
        <v>37</v>
      </c>
      <c r="C29" s="33">
        <v>401495</v>
      </c>
      <c r="D29" s="34" t="s">
        <v>57</v>
      </c>
      <c r="E29" s="40"/>
      <c r="F29" s="40"/>
      <c r="G29" s="40"/>
      <c r="H29" s="40"/>
      <c r="I29" s="40"/>
      <c r="J29" s="40"/>
      <c r="K29" s="40">
        <v>50</v>
      </c>
      <c r="L29" s="40">
        <v>35000000</v>
      </c>
      <c r="M29" s="53">
        <v>80</v>
      </c>
      <c r="N29" s="53">
        <v>30000000</v>
      </c>
      <c r="O29" s="53">
        <v>0</v>
      </c>
      <c r="P29" s="53">
        <v>0</v>
      </c>
      <c r="Q29" s="40">
        <v>700</v>
      </c>
      <c r="R29" s="40">
        <v>70000000</v>
      </c>
      <c r="S29" s="40"/>
      <c r="T29" s="40"/>
      <c r="U29" s="40"/>
      <c r="V29" s="40"/>
      <c r="W29" s="40"/>
      <c r="X29" s="40"/>
      <c r="Y29" s="40">
        <f t="shared" si="2"/>
        <v>830</v>
      </c>
      <c r="Z29" s="40">
        <f t="shared" si="2"/>
        <v>135000000</v>
      </c>
      <c r="AA29" s="35"/>
    </row>
    <row r="30" spans="1:27" s="36" customFormat="1" ht="15.75" customHeight="1">
      <c r="A30" s="34"/>
      <c r="B30" s="33" t="s">
        <v>37</v>
      </c>
      <c r="C30" s="33">
        <v>401427</v>
      </c>
      <c r="D30" s="34" t="s">
        <v>58</v>
      </c>
      <c r="E30" s="40"/>
      <c r="F30" s="40"/>
      <c r="G30" s="40"/>
      <c r="H30" s="40"/>
      <c r="I30" s="40"/>
      <c r="J30" s="40"/>
      <c r="K30" s="40">
        <v>60</v>
      </c>
      <c r="L30" s="40">
        <v>33000000</v>
      </c>
      <c r="M30" s="53">
        <v>50</v>
      </c>
      <c r="N30" s="53">
        <v>30000000</v>
      </c>
      <c r="O30" s="53">
        <v>25</v>
      </c>
      <c r="P30" s="53">
        <v>13620000</v>
      </c>
      <c r="Q30" s="40">
        <v>1100</v>
      </c>
      <c r="R30" s="40">
        <v>110000000</v>
      </c>
      <c r="S30" s="40"/>
      <c r="T30" s="40"/>
      <c r="U30" s="40"/>
      <c r="V30" s="40"/>
      <c r="W30" s="40"/>
      <c r="X30" s="40"/>
      <c r="Y30" s="40">
        <f t="shared" si="2"/>
        <v>1235</v>
      </c>
      <c r="Z30" s="40">
        <f t="shared" si="2"/>
        <v>186620000</v>
      </c>
      <c r="AA30" s="35"/>
    </row>
    <row r="31" spans="1:27" s="36" customFormat="1" ht="15.75" customHeight="1">
      <c r="A31" s="34"/>
      <c r="B31" s="33" t="s">
        <v>37</v>
      </c>
      <c r="C31" s="33">
        <v>604731</v>
      </c>
      <c r="D31" s="34" t="s">
        <v>59</v>
      </c>
      <c r="E31" s="40"/>
      <c r="F31" s="40"/>
      <c r="G31" s="40"/>
      <c r="H31" s="40"/>
      <c r="I31" s="40"/>
      <c r="J31" s="40"/>
      <c r="K31" s="40">
        <v>60</v>
      </c>
      <c r="L31" s="40">
        <v>17400000</v>
      </c>
      <c r="M31" s="53">
        <v>82</v>
      </c>
      <c r="N31" s="53">
        <v>41800000</v>
      </c>
      <c r="O31" s="53">
        <v>0</v>
      </c>
      <c r="P31" s="53">
        <v>0</v>
      </c>
      <c r="Q31" s="40">
        <v>1000</v>
      </c>
      <c r="R31" s="40">
        <v>100000000</v>
      </c>
      <c r="S31" s="40">
        <f>500/2</f>
        <v>250</v>
      </c>
      <c r="T31" s="40">
        <v>75000000</v>
      </c>
      <c r="U31" s="40"/>
      <c r="V31" s="40"/>
      <c r="W31" s="40"/>
      <c r="X31" s="40"/>
      <c r="Y31" s="40">
        <f t="shared" si="2"/>
        <v>1392</v>
      </c>
      <c r="Z31" s="40">
        <f t="shared" si="2"/>
        <v>234200000</v>
      </c>
      <c r="AA31" s="35"/>
    </row>
    <row r="32" spans="1:27" s="36" customFormat="1" ht="15.75" customHeight="1">
      <c r="A32" s="34"/>
      <c r="B32" s="33" t="s">
        <v>37</v>
      </c>
      <c r="C32" s="33">
        <v>401257</v>
      </c>
      <c r="D32" s="34" t="s">
        <v>60</v>
      </c>
      <c r="E32" s="40"/>
      <c r="F32" s="40"/>
      <c r="G32" s="40"/>
      <c r="H32" s="40"/>
      <c r="I32" s="40"/>
      <c r="J32" s="40"/>
      <c r="K32" s="40">
        <v>30</v>
      </c>
      <c r="L32" s="40">
        <v>24000000</v>
      </c>
      <c r="M32" s="53">
        <v>64</v>
      </c>
      <c r="N32" s="53">
        <v>34800000</v>
      </c>
      <c r="O32" s="53">
        <v>20</v>
      </c>
      <c r="P32" s="53">
        <v>4800000</v>
      </c>
      <c r="Q32" s="40">
        <v>800</v>
      </c>
      <c r="R32" s="40">
        <v>80000000</v>
      </c>
      <c r="S32" s="40"/>
      <c r="T32" s="40"/>
      <c r="U32" s="40"/>
      <c r="V32" s="40"/>
      <c r="W32" s="40"/>
      <c r="X32" s="40"/>
      <c r="Y32" s="40">
        <f t="shared" si="2"/>
        <v>914</v>
      </c>
      <c r="Z32" s="40">
        <f t="shared" si="2"/>
        <v>143600000</v>
      </c>
      <c r="AA32" s="41">
        <v>132200000</v>
      </c>
    </row>
    <row r="33" spans="1:27" s="36" customFormat="1" ht="15.75" customHeight="1">
      <c r="A33" s="34"/>
      <c r="B33" s="33" t="s">
        <v>37</v>
      </c>
      <c r="C33" s="33">
        <v>401411</v>
      </c>
      <c r="D33" s="34" t="s">
        <v>61</v>
      </c>
      <c r="E33" s="40"/>
      <c r="F33" s="40"/>
      <c r="G33" s="40"/>
      <c r="H33" s="40"/>
      <c r="I33" s="40"/>
      <c r="J33" s="40"/>
      <c r="K33" s="40">
        <v>30</v>
      </c>
      <c r="L33" s="40">
        <v>12000000</v>
      </c>
      <c r="M33" s="53">
        <v>80</v>
      </c>
      <c r="N33" s="53">
        <v>40750000</v>
      </c>
      <c r="O33" s="53">
        <v>0</v>
      </c>
      <c r="P33" s="53">
        <v>0</v>
      </c>
      <c r="Q33" s="40">
        <v>840</v>
      </c>
      <c r="R33" s="40">
        <v>84000000</v>
      </c>
      <c r="S33" s="40"/>
      <c r="T33" s="40"/>
      <c r="U33" s="40"/>
      <c r="V33" s="40"/>
      <c r="W33" s="40"/>
      <c r="X33" s="40"/>
      <c r="Y33" s="40">
        <f t="shared" si="2"/>
        <v>950</v>
      </c>
      <c r="Z33" s="40">
        <f t="shared" si="2"/>
        <v>136750000</v>
      </c>
      <c r="AA33" s="35"/>
    </row>
    <row r="34" spans="1:27" s="36" customFormat="1" ht="15.75" customHeight="1">
      <c r="A34" s="34"/>
      <c r="B34" s="33" t="s">
        <v>37</v>
      </c>
      <c r="C34" s="33">
        <v>401509</v>
      </c>
      <c r="D34" s="34" t="s">
        <v>62</v>
      </c>
      <c r="E34" s="40"/>
      <c r="F34" s="40"/>
      <c r="G34" s="40"/>
      <c r="H34" s="40"/>
      <c r="I34" s="40"/>
      <c r="J34" s="40"/>
      <c r="K34" s="40">
        <v>15</v>
      </c>
      <c r="L34" s="40">
        <v>6000000</v>
      </c>
      <c r="M34" s="53">
        <v>25</v>
      </c>
      <c r="N34" s="53">
        <v>13500000</v>
      </c>
      <c r="O34" s="53">
        <v>0</v>
      </c>
      <c r="P34" s="53">
        <v>0</v>
      </c>
      <c r="Q34" s="40">
        <v>700</v>
      </c>
      <c r="R34" s="40">
        <v>70000000</v>
      </c>
      <c r="S34" s="40"/>
      <c r="T34" s="40"/>
      <c r="U34" s="40"/>
      <c r="V34" s="40"/>
      <c r="W34" s="40"/>
      <c r="X34" s="40"/>
      <c r="Y34" s="40">
        <f t="shared" si="2"/>
        <v>740</v>
      </c>
      <c r="Z34" s="40">
        <f t="shared" si="2"/>
        <v>89500000</v>
      </c>
      <c r="AA34" s="35"/>
    </row>
    <row r="35" spans="1:27" s="36" customFormat="1" ht="15.75" customHeight="1">
      <c r="A35" s="34"/>
      <c r="B35" s="33" t="s">
        <v>37</v>
      </c>
      <c r="C35" s="33">
        <v>401521</v>
      </c>
      <c r="D35" s="34" t="s">
        <v>63</v>
      </c>
      <c r="E35" s="40"/>
      <c r="F35" s="40"/>
      <c r="G35" s="40"/>
      <c r="H35" s="40"/>
      <c r="I35" s="40"/>
      <c r="J35" s="40"/>
      <c r="K35" s="40">
        <v>61</v>
      </c>
      <c r="L35" s="40">
        <v>15000000</v>
      </c>
      <c r="M35" s="53">
        <v>135</v>
      </c>
      <c r="N35" s="53">
        <v>20000000</v>
      </c>
      <c r="O35" s="53">
        <v>0</v>
      </c>
      <c r="P35" s="53">
        <v>0</v>
      </c>
      <c r="Q35" s="40">
        <v>400</v>
      </c>
      <c r="R35" s="40">
        <v>40000000</v>
      </c>
      <c r="S35" s="40"/>
      <c r="T35" s="40"/>
      <c r="U35" s="40"/>
      <c r="V35" s="40"/>
      <c r="W35" s="40"/>
      <c r="X35" s="40"/>
      <c r="Y35" s="40">
        <f t="shared" si="2"/>
        <v>596</v>
      </c>
      <c r="Z35" s="40">
        <f t="shared" si="2"/>
        <v>75000000</v>
      </c>
      <c r="AA35" s="35"/>
    </row>
    <row r="36" spans="1:27" s="36" customFormat="1" ht="15.75" customHeight="1">
      <c r="A36" s="34"/>
      <c r="B36" s="33" t="s">
        <v>37</v>
      </c>
      <c r="C36" s="33">
        <v>401540</v>
      </c>
      <c r="D36" s="34" t="s">
        <v>64</v>
      </c>
      <c r="E36" s="40"/>
      <c r="F36" s="40"/>
      <c r="G36" s="40"/>
      <c r="H36" s="40"/>
      <c r="I36" s="40"/>
      <c r="J36" s="40"/>
      <c r="K36" s="40">
        <v>80</v>
      </c>
      <c r="L36" s="40">
        <v>16650000</v>
      </c>
      <c r="M36" s="53">
        <v>248</v>
      </c>
      <c r="N36" s="53">
        <v>13500000</v>
      </c>
      <c r="O36" s="53">
        <v>0</v>
      </c>
      <c r="P36" s="53">
        <v>0</v>
      </c>
      <c r="Q36" s="40">
        <v>700</v>
      </c>
      <c r="R36" s="40">
        <v>70000000</v>
      </c>
      <c r="S36" s="40"/>
      <c r="T36" s="40"/>
      <c r="U36" s="40"/>
      <c r="V36" s="40"/>
      <c r="W36" s="40"/>
      <c r="X36" s="40"/>
      <c r="Y36" s="40">
        <f t="shared" si="2"/>
        <v>1028</v>
      </c>
      <c r="Z36" s="40">
        <f t="shared" si="2"/>
        <v>100150000</v>
      </c>
      <c r="AA36" s="35"/>
    </row>
    <row r="37" spans="1:27" s="36" customFormat="1" ht="15.75" customHeight="1">
      <c r="A37" s="34"/>
      <c r="B37" s="33" t="s">
        <v>37</v>
      </c>
      <c r="C37" s="33">
        <v>401433</v>
      </c>
      <c r="D37" s="34" t="s">
        <v>65</v>
      </c>
      <c r="E37" s="40"/>
      <c r="F37" s="40"/>
      <c r="G37" s="40"/>
      <c r="H37" s="40"/>
      <c r="I37" s="40"/>
      <c r="J37" s="40"/>
      <c r="K37" s="40">
        <v>60</v>
      </c>
      <c r="L37" s="40">
        <v>54000000</v>
      </c>
      <c r="M37" s="53">
        <v>75</v>
      </c>
      <c r="N37" s="53">
        <v>28660000</v>
      </c>
      <c r="O37" s="53">
        <v>0</v>
      </c>
      <c r="P37" s="53">
        <v>0</v>
      </c>
      <c r="Q37" s="40">
        <v>750</v>
      </c>
      <c r="R37" s="40">
        <v>75000000</v>
      </c>
      <c r="S37" s="40"/>
      <c r="T37" s="40"/>
      <c r="U37" s="40"/>
      <c r="V37" s="40"/>
      <c r="W37" s="40"/>
      <c r="X37" s="40"/>
      <c r="Y37" s="40">
        <f t="shared" si="2"/>
        <v>885</v>
      </c>
      <c r="Z37" s="40">
        <f t="shared" si="2"/>
        <v>157660000</v>
      </c>
      <c r="AA37" s="35"/>
    </row>
    <row r="38" spans="1:27" s="36" customFormat="1" ht="15.75" customHeight="1">
      <c r="A38" s="34"/>
      <c r="B38" s="33" t="s">
        <v>37</v>
      </c>
      <c r="C38" s="33">
        <v>401515</v>
      </c>
      <c r="D38" s="34" t="s">
        <v>66</v>
      </c>
      <c r="E38" s="40"/>
      <c r="F38" s="40"/>
      <c r="G38" s="40"/>
      <c r="H38" s="40"/>
      <c r="I38" s="40"/>
      <c r="J38" s="40"/>
      <c r="K38" s="40">
        <v>20</v>
      </c>
      <c r="L38" s="40">
        <v>10000000</v>
      </c>
      <c r="M38" s="53">
        <v>135</v>
      </c>
      <c r="N38" s="53">
        <v>18000000</v>
      </c>
      <c r="O38" s="53">
        <v>0</v>
      </c>
      <c r="P38" s="53">
        <v>0</v>
      </c>
      <c r="Q38" s="40">
        <v>700</v>
      </c>
      <c r="R38" s="40">
        <v>70000000</v>
      </c>
      <c r="S38" s="40"/>
      <c r="T38" s="40"/>
      <c r="U38" s="40"/>
      <c r="V38" s="40"/>
      <c r="W38" s="40"/>
      <c r="X38" s="40"/>
      <c r="Y38" s="40">
        <f t="shared" si="2"/>
        <v>855</v>
      </c>
      <c r="Z38" s="40">
        <f t="shared" si="2"/>
        <v>98000000</v>
      </c>
      <c r="AA38" s="35"/>
    </row>
    <row r="39" spans="1:27" s="36" customFormat="1" ht="15.75" customHeight="1">
      <c r="A39" s="34"/>
      <c r="B39" s="33" t="s">
        <v>37</v>
      </c>
      <c r="C39" s="33">
        <v>401458</v>
      </c>
      <c r="D39" s="34" t="s">
        <v>67</v>
      </c>
      <c r="E39" s="40"/>
      <c r="F39" s="40"/>
      <c r="G39" s="40"/>
      <c r="H39" s="40"/>
      <c r="I39" s="40"/>
      <c r="J39" s="40"/>
      <c r="K39" s="40">
        <v>50</v>
      </c>
      <c r="L39" s="40">
        <v>12000000</v>
      </c>
      <c r="M39" s="53">
        <v>0</v>
      </c>
      <c r="N39" s="53">
        <v>0</v>
      </c>
      <c r="O39" s="53">
        <v>0</v>
      </c>
      <c r="P39" s="53">
        <v>0</v>
      </c>
      <c r="Q39" s="40">
        <v>440</v>
      </c>
      <c r="R39" s="40">
        <v>44000000</v>
      </c>
      <c r="S39" s="40"/>
      <c r="T39" s="40"/>
      <c r="U39" s="40"/>
      <c r="V39" s="40"/>
      <c r="W39" s="40"/>
      <c r="X39" s="40"/>
      <c r="Y39" s="40">
        <f t="shared" si="2"/>
        <v>490</v>
      </c>
      <c r="Z39" s="40">
        <f t="shared" si="2"/>
        <v>56000000</v>
      </c>
      <c r="AA39" s="35"/>
    </row>
    <row r="40" spans="1:27" s="36" customFormat="1" ht="15.75" customHeight="1">
      <c r="A40" s="34"/>
      <c r="B40" s="33" t="s">
        <v>37</v>
      </c>
      <c r="C40" s="33">
        <v>401552</v>
      </c>
      <c r="D40" s="34" t="s">
        <v>68</v>
      </c>
      <c r="E40" s="40"/>
      <c r="F40" s="40"/>
      <c r="G40" s="40"/>
      <c r="H40" s="40"/>
      <c r="I40" s="40"/>
      <c r="J40" s="40"/>
      <c r="K40" s="40">
        <v>28</v>
      </c>
      <c r="L40" s="44">
        <v>10250000</v>
      </c>
      <c r="M40" s="53">
        <v>250</v>
      </c>
      <c r="N40" s="53">
        <v>20250000</v>
      </c>
      <c r="O40" s="53"/>
      <c r="P40" s="53">
        <v>0</v>
      </c>
      <c r="Q40" s="40">
        <v>600</v>
      </c>
      <c r="R40" s="40">
        <v>60000000</v>
      </c>
      <c r="S40" s="40"/>
      <c r="T40" s="40"/>
      <c r="U40" s="40"/>
      <c r="V40" s="40"/>
      <c r="W40" s="40"/>
      <c r="X40" s="40"/>
      <c r="Y40" s="40">
        <f t="shared" si="2"/>
        <v>878</v>
      </c>
      <c r="Z40" s="40">
        <f t="shared" si="2"/>
        <v>90500000</v>
      </c>
      <c r="AA40" s="35"/>
    </row>
    <row r="41" spans="1:27" s="36" customFormat="1" ht="15.75" customHeight="1">
      <c r="A41" s="34"/>
      <c r="B41" s="33" t="s">
        <v>37</v>
      </c>
      <c r="C41" s="33">
        <v>401263</v>
      </c>
      <c r="D41" s="34" t="s">
        <v>69</v>
      </c>
      <c r="E41" s="40"/>
      <c r="F41" s="40"/>
      <c r="G41" s="40"/>
      <c r="H41" s="40"/>
      <c r="I41" s="40"/>
      <c r="J41" s="40"/>
      <c r="K41" s="40">
        <v>30</v>
      </c>
      <c r="L41" s="40">
        <v>12000000</v>
      </c>
      <c r="M41" s="53">
        <v>98</v>
      </c>
      <c r="N41" s="53">
        <v>45380000</v>
      </c>
      <c r="O41" s="53">
        <v>0</v>
      </c>
      <c r="P41" s="53">
        <v>0</v>
      </c>
      <c r="Q41" s="40">
        <v>950</v>
      </c>
      <c r="R41" s="40">
        <v>95000000</v>
      </c>
      <c r="S41" s="40">
        <v>250</v>
      </c>
      <c r="T41" s="40">
        <v>75000000</v>
      </c>
      <c r="U41" s="40"/>
      <c r="V41" s="40"/>
      <c r="W41" s="40"/>
      <c r="X41" s="40"/>
      <c r="Y41" s="40">
        <f t="shared" si="2"/>
        <v>1328</v>
      </c>
      <c r="Z41" s="40">
        <f t="shared" si="2"/>
        <v>227380000</v>
      </c>
      <c r="AA41" s="35"/>
    </row>
    <row r="42" spans="1:27" s="36" customFormat="1" ht="15.75" customHeight="1">
      <c r="A42" s="34"/>
      <c r="B42" s="33" t="s">
        <v>37</v>
      </c>
      <c r="C42" s="33">
        <v>401351</v>
      </c>
      <c r="D42" s="34" t="s">
        <v>70</v>
      </c>
      <c r="E42" s="40"/>
      <c r="F42" s="40"/>
      <c r="G42" s="40"/>
      <c r="H42" s="40"/>
      <c r="I42" s="40"/>
      <c r="J42" s="40"/>
      <c r="K42" s="40">
        <v>60</v>
      </c>
      <c r="L42" s="40">
        <v>35400000</v>
      </c>
      <c r="M42" s="53">
        <v>100</v>
      </c>
      <c r="N42" s="53">
        <v>31000000</v>
      </c>
      <c r="O42" s="53">
        <v>50</v>
      </c>
      <c r="P42" s="53">
        <v>22000000</v>
      </c>
      <c r="Q42" s="40">
        <v>1000</v>
      </c>
      <c r="R42" s="40">
        <v>100000000</v>
      </c>
      <c r="S42" s="40"/>
      <c r="T42" s="40"/>
      <c r="U42" s="40"/>
      <c r="V42" s="40"/>
      <c r="W42" s="40"/>
      <c r="X42" s="40"/>
      <c r="Y42" s="40">
        <f t="shared" si="2"/>
        <v>1210</v>
      </c>
      <c r="Z42" s="40">
        <f t="shared" si="2"/>
        <v>188400000</v>
      </c>
      <c r="AA42" s="35"/>
    </row>
    <row r="43" spans="1:27" s="36" customFormat="1" ht="15.75" customHeight="1">
      <c r="A43" s="34"/>
      <c r="B43" s="33" t="s">
        <v>37</v>
      </c>
      <c r="C43" s="33">
        <v>401561</v>
      </c>
      <c r="D43" s="34" t="s">
        <v>71</v>
      </c>
      <c r="E43" s="40"/>
      <c r="F43" s="40"/>
      <c r="G43" s="40"/>
      <c r="H43" s="40"/>
      <c r="I43" s="40"/>
      <c r="J43" s="40"/>
      <c r="K43" s="40">
        <v>86</v>
      </c>
      <c r="L43" s="40">
        <v>30000000</v>
      </c>
      <c r="M43" s="53">
        <v>17</v>
      </c>
      <c r="N43" s="53">
        <v>38200000</v>
      </c>
      <c r="O43" s="53">
        <v>90</v>
      </c>
      <c r="P43" s="53">
        <v>19900000</v>
      </c>
      <c r="Q43" s="40">
        <v>900</v>
      </c>
      <c r="R43" s="40">
        <v>90000000</v>
      </c>
      <c r="S43" s="40"/>
      <c r="T43" s="40"/>
      <c r="U43" s="40"/>
      <c r="V43" s="40"/>
      <c r="W43" s="40"/>
      <c r="X43" s="40"/>
      <c r="Y43" s="40">
        <f t="shared" si="2"/>
        <v>1093</v>
      </c>
      <c r="Z43" s="40">
        <f t="shared" si="2"/>
        <v>178100000</v>
      </c>
      <c r="AA43" s="35"/>
    </row>
    <row r="44" spans="1:27" s="36" customFormat="1" ht="15.75" customHeight="1">
      <c r="A44" s="34"/>
      <c r="B44" s="33" t="s">
        <v>37</v>
      </c>
      <c r="C44" s="33">
        <v>401241</v>
      </c>
      <c r="D44" s="34" t="s">
        <v>72</v>
      </c>
      <c r="E44" s="40"/>
      <c r="F44" s="40"/>
      <c r="G44" s="40"/>
      <c r="H44" s="40"/>
      <c r="I44" s="40"/>
      <c r="J44" s="40"/>
      <c r="K44" s="40">
        <v>150</v>
      </c>
      <c r="L44" s="40">
        <v>60000000</v>
      </c>
      <c r="M44" s="53"/>
      <c r="N44" s="53"/>
      <c r="O44" s="53">
        <v>120</v>
      </c>
      <c r="P44" s="53">
        <v>19000000</v>
      </c>
      <c r="Q44" s="40">
        <v>2000</v>
      </c>
      <c r="R44" s="40">
        <v>200000000</v>
      </c>
      <c r="S44" s="40"/>
      <c r="T44" s="40"/>
      <c r="U44" s="40"/>
      <c r="V44" s="40"/>
      <c r="W44" s="40"/>
      <c r="X44" s="40"/>
      <c r="Y44" s="40">
        <f t="shared" ref="Y44:Z47" si="3">SUM(E44,G44,I44,K44,M44,O44,Q44,S44,U44,W44)</f>
        <v>2270</v>
      </c>
      <c r="Z44" s="40">
        <f t="shared" si="3"/>
        <v>279000000</v>
      </c>
      <c r="AA44" s="35"/>
    </row>
    <row r="45" spans="1:27" s="36" customFormat="1" ht="15.75" customHeight="1">
      <c r="A45" s="34"/>
      <c r="B45" s="33" t="s">
        <v>37</v>
      </c>
      <c r="C45" s="33">
        <v>401391</v>
      </c>
      <c r="D45" s="46" t="s">
        <v>73</v>
      </c>
      <c r="E45" s="40"/>
      <c r="F45" s="40"/>
      <c r="G45" s="40"/>
      <c r="H45" s="40"/>
      <c r="I45" s="40"/>
      <c r="J45" s="40"/>
      <c r="K45" s="40">
        <v>30</v>
      </c>
      <c r="L45" s="40">
        <v>24000000</v>
      </c>
      <c r="M45" s="53">
        <v>125</v>
      </c>
      <c r="N45" s="53">
        <v>62000000</v>
      </c>
      <c r="O45" s="53">
        <v>112</v>
      </c>
      <c r="P45" s="53">
        <v>33040000</v>
      </c>
      <c r="Q45" s="40">
        <v>880</v>
      </c>
      <c r="R45" s="40">
        <v>88000000</v>
      </c>
      <c r="S45" s="40"/>
      <c r="T45" s="40"/>
      <c r="U45" s="40"/>
      <c r="V45" s="40"/>
      <c r="W45" s="40"/>
      <c r="X45" s="40"/>
      <c r="Y45" s="40">
        <f t="shared" si="3"/>
        <v>1147</v>
      </c>
      <c r="Z45" s="40">
        <f t="shared" si="3"/>
        <v>207040000</v>
      </c>
      <c r="AA45" s="35"/>
    </row>
    <row r="46" spans="1:27" s="36" customFormat="1" ht="15.75" customHeight="1">
      <c r="A46" s="34"/>
      <c r="B46" s="33" t="s">
        <v>37</v>
      </c>
      <c r="C46" s="33">
        <v>450738</v>
      </c>
      <c r="D46" s="34" t="s">
        <v>74</v>
      </c>
      <c r="E46" s="40"/>
      <c r="F46" s="40"/>
      <c r="G46" s="40"/>
      <c r="H46" s="40"/>
      <c r="I46" s="40"/>
      <c r="J46" s="40"/>
      <c r="K46" s="40">
        <v>30</v>
      </c>
      <c r="L46" s="40">
        <v>12000000</v>
      </c>
      <c r="M46" s="53">
        <v>100</v>
      </c>
      <c r="N46" s="53">
        <v>26460000</v>
      </c>
      <c r="O46" s="53">
        <v>0</v>
      </c>
      <c r="P46" s="53">
        <v>0</v>
      </c>
      <c r="Q46" s="40">
        <v>900</v>
      </c>
      <c r="R46" s="40">
        <v>90000000</v>
      </c>
      <c r="S46" s="40"/>
      <c r="T46" s="40"/>
      <c r="U46" s="40"/>
      <c r="V46" s="40"/>
      <c r="W46" s="40"/>
      <c r="X46" s="40"/>
      <c r="Y46" s="40">
        <f t="shared" si="3"/>
        <v>1030</v>
      </c>
      <c r="Z46" s="40">
        <f t="shared" si="3"/>
        <v>128460000</v>
      </c>
      <c r="AA46" s="35"/>
    </row>
    <row r="47" spans="1:27" s="36" customFormat="1" ht="15.75" customHeight="1">
      <c r="A47" s="34"/>
      <c r="B47" s="33" t="s">
        <v>37</v>
      </c>
      <c r="C47" s="33">
        <v>401382</v>
      </c>
      <c r="D47" s="46" t="s">
        <v>75</v>
      </c>
      <c r="E47" s="40"/>
      <c r="F47" s="40"/>
      <c r="G47" s="40"/>
      <c r="H47" s="40"/>
      <c r="I47" s="40"/>
      <c r="J47" s="40"/>
      <c r="K47" s="40">
        <v>25</v>
      </c>
      <c r="L47" s="40">
        <v>10000000</v>
      </c>
      <c r="M47" s="53">
        <v>150</v>
      </c>
      <c r="N47" s="53">
        <v>72000000</v>
      </c>
      <c r="O47" s="53">
        <v>0</v>
      </c>
      <c r="P47" s="53">
        <v>0</v>
      </c>
      <c r="Q47" s="40">
        <v>999</v>
      </c>
      <c r="R47" s="40">
        <f>Q47*100000</f>
        <v>99900000</v>
      </c>
      <c r="S47" s="40"/>
      <c r="T47" s="40"/>
      <c r="U47" s="40"/>
      <c r="V47" s="40"/>
      <c r="W47" s="40"/>
      <c r="X47" s="40"/>
      <c r="Y47" s="40">
        <f t="shared" si="3"/>
        <v>1174</v>
      </c>
      <c r="Z47" s="40">
        <f t="shared" si="3"/>
        <v>181900000</v>
      </c>
      <c r="AA47" s="35"/>
    </row>
    <row r="48" spans="1:27" s="36" customFormat="1" ht="15.75" customHeight="1">
      <c r="A48" s="71" t="s">
        <v>35</v>
      </c>
      <c r="B48" s="72"/>
      <c r="C48" s="72"/>
      <c r="D48" s="73"/>
      <c r="E48" s="37">
        <f>SUM(E10:E47)</f>
        <v>74</v>
      </c>
      <c r="F48" s="37">
        <f t="shared" ref="F48:Z48" si="4">SUM(F10:F47)</f>
        <v>706700000</v>
      </c>
      <c r="G48" s="37">
        <f t="shared" si="4"/>
        <v>1</v>
      </c>
      <c r="H48" s="37">
        <f t="shared" si="4"/>
        <v>288060000</v>
      </c>
      <c r="I48" s="37">
        <f t="shared" si="4"/>
        <v>1</v>
      </c>
      <c r="J48" s="37">
        <f t="shared" si="4"/>
        <v>75000000</v>
      </c>
      <c r="K48" s="37">
        <f t="shared" si="4"/>
        <v>1892</v>
      </c>
      <c r="L48" s="37">
        <f t="shared" si="4"/>
        <v>833088000</v>
      </c>
      <c r="M48" s="37">
        <f t="shared" si="4"/>
        <v>3998</v>
      </c>
      <c r="N48" s="37">
        <f t="shared" si="4"/>
        <v>1161790000</v>
      </c>
      <c r="O48" s="37">
        <f t="shared" si="4"/>
        <v>417</v>
      </c>
      <c r="P48" s="37">
        <f t="shared" si="4"/>
        <v>112360000</v>
      </c>
      <c r="Q48" s="37">
        <f t="shared" si="4"/>
        <v>30109</v>
      </c>
      <c r="R48" s="37">
        <f t="shared" si="4"/>
        <v>3010900000</v>
      </c>
      <c r="S48" s="37">
        <f t="shared" si="4"/>
        <v>1361</v>
      </c>
      <c r="T48" s="37">
        <f t="shared" si="4"/>
        <v>316650000</v>
      </c>
      <c r="U48" s="37">
        <f t="shared" si="4"/>
        <v>0</v>
      </c>
      <c r="V48" s="37">
        <f t="shared" si="4"/>
        <v>0</v>
      </c>
      <c r="W48" s="37">
        <f t="shared" si="4"/>
        <v>0</v>
      </c>
      <c r="X48" s="37">
        <f t="shared" si="4"/>
        <v>0</v>
      </c>
      <c r="Y48" s="37">
        <f t="shared" si="4"/>
        <v>37853</v>
      </c>
      <c r="Z48" s="37">
        <f t="shared" si="4"/>
        <v>6504548000</v>
      </c>
      <c r="AA48" s="38"/>
    </row>
    <row r="49" spans="1:27" s="36" customFormat="1" ht="15.75" customHeight="1">
      <c r="A49" s="43"/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5"/>
    </row>
    <row r="50" spans="1:27" s="36" customFormat="1" ht="15.75" customHeight="1">
      <c r="A50" s="43"/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5"/>
    </row>
  </sheetData>
  <mergeCells count="30">
    <mergeCell ref="A1:AA1"/>
    <mergeCell ref="A2:AA2"/>
    <mergeCell ref="A3:AA3"/>
    <mergeCell ref="A4:AA4"/>
    <mergeCell ref="U6:V6"/>
    <mergeCell ref="W6:X6"/>
    <mergeCell ref="Y6:Z7"/>
    <mergeCell ref="AA6:AA8"/>
    <mergeCell ref="E7:F7"/>
    <mergeCell ref="G7:H7"/>
    <mergeCell ref="I7:J7"/>
    <mergeCell ref="K7:L7"/>
    <mergeCell ref="M7:N7"/>
    <mergeCell ref="O7:P7"/>
    <mergeCell ref="I6:J6"/>
    <mergeCell ref="K6:L6"/>
    <mergeCell ref="M6:N6"/>
    <mergeCell ref="O6:P6"/>
    <mergeCell ref="Q6:R6"/>
    <mergeCell ref="S6:T6"/>
    <mergeCell ref="Q7:R7"/>
    <mergeCell ref="S7:T7"/>
    <mergeCell ref="U7:V7"/>
    <mergeCell ref="W7:X7"/>
    <mergeCell ref="A48:D48"/>
    <mergeCell ref="A6:A8"/>
    <mergeCell ref="B6:B8"/>
    <mergeCell ref="C6:C8"/>
    <mergeCell ref="D6:D8"/>
    <mergeCell ref="E6:H6"/>
  </mergeCells>
  <pageMargins left="0.25" right="0.25" top="0.75" bottom="0.75" header="0.3" footer="0.3"/>
  <pageSetup paperSize="9" scale="22" orientation="landscape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PTA Surabaya</vt:lpstr>
      <vt:lpstr>'PTA Surabaya'!Print_Area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Yaqub</dc:creator>
  <cp:lastModifiedBy>user1</cp:lastModifiedBy>
  <cp:lastPrinted>2025-08-01T07:48:22Z</cp:lastPrinted>
  <dcterms:created xsi:type="dcterms:W3CDTF">2025-08-01T07:00:24Z</dcterms:created>
  <dcterms:modified xsi:type="dcterms:W3CDTF">2025-08-01T09:03:06Z</dcterms:modified>
</cp:coreProperties>
</file>